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71DEDDB5-8582-4082-BCF9-6B9502CFE4DE}"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Indicador_Riesgo_Ent.Privada!$B$9:$X$51</definedName>
    <definedName name="_ftn2" localSheetId="0">Introducción!$A$118</definedName>
    <definedName name="A">#REF!</definedName>
    <definedName name="_xlnm.Print_Area" localSheetId="3">Indicador_Riesgo_Ent.Privada!$B$1:$X$52</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Indicador_Riesgo_Ent.Privada!$E$10:$F$30</definedName>
    <definedName name="RAN.CP.R5">Indicador_Riesgo_Ent.Privada!$E$33:$F$36</definedName>
    <definedName name="RAN.CP.R6">Indicador_Riesgo_Ent.Privada!$E$39:$F$44</definedName>
    <definedName name="RAN.CP.R7">Indicador_Riesgo_Ent.Privada!$E$47:$F$49</definedName>
    <definedName name="RAN.CP4.CAT">Indicador_Riesgo_Ent.Privada!$Q$10:$Q$30</definedName>
    <definedName name="RAN.CP4.CET">Indicador_Riesgo_Ent.Privada!$J$10:$J$30</definedName>
    <definedName name="RAN.CP5.CAT">Indicador_Riesgo_Ent.Privada!$Q$33:$Q$36</definedName>
    <definedName name="RAN.CP5.CET">Indicador_Riesgo_Ent.Privada!$J$33:$J$36</definedName>
    <definedName name="RAN.CP6.CAT">Indicador_Riesgo_Ent.Privada!$Q$39:$Q$44</definedName>
    <definedName name="RAN.CP6.CET">Indicador_Riesgo_Ent.Privada!$J$39:$J$44</definedName>
    <definedName name="RAN.CP7.CAT">Indicador_Riesgo_Ent.Privada!$Q$47:$Q$49</definedName>
    <definedName name="RAN.CP7.CET">Indicador_Riesgo_Ent.Privada!$J$47:$J$49</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Indicador_Riesgo_Ent.Privada!$E$10:$F$30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Indicador_Riesgo_Ent.Privada!$J$10:$M$30</definedName>
    <definedName name="RANCPR5">Indicador_Riesgo_Ent.Privada!$J$33:$M$36</definedName>
    <definedName name="RANCPR6">Indicador_Riesgo_Ent.Privada!$J$39:$M$44</definedName>
    <definedName name="RANCPR7">Indicador_Riesgo_Ent.Privada!$J$47:$M$49</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Indicador_Riesgo_Ent.Privada!$J$10:$M$30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D3" i="132"/>
  <c r="D4" i="132"/>
  <c r="D5" i="132"/>
  <c r="D2" i="132"/>
  <c r="C3" i="132"/>
  <c r="C4" i="132"/>
  <c r="C5" i="132"/>
  <c r="B3" i="132"/>
  <c r="F3" i="132" s="1"/>
  <c r="B4" i="132"/>
  <c r="F4" i="132" s="1"/>
  <c r="B5" i="132"/>
  <c r="F5" i="132" s="1"/>
  <c r="B2" i="132"/>
  <c r="F2" i="132" s="1"/>
  <c r="N43" i="131"/>
  <c r="O43" i="131"/>
  <c r="W43" i="131" s="1"/>
  <c r="N44" i="131"/>
  <c r="V44" i="131" s="1"/>
  <c r="O44" i="131"/>
  <c r="W44" i="131" s="1"/>
  <c r="N31" i="131"/>
  <c r="O31" i="131"/>
  <c r="N32" i="131"/>
  <c r="O32" i="131"/>
  <c r="G43" i="131"/>
  <c r="G44" i="131"/>
  <c r="J13" i="130"/>
  <c r="I13" i="130"/>
  <c r="H13" i="130"/>
  <c r="E4" i="132" l="1"/>
  <c r="E5" i="132"/>
  <c r="E2" i="132"/>
  <c r="E3" i="132"/>
  <c r="G2" i="132"/>
  <c r="G5" i="132"/>
  <c r="G4" i="132"/>
  <c r="G3" i="132"/>
  <c r="P31" i="131"/>
  <c r="P32" i="131"/>
  <c r="P43" i="131"/>
  <c r="V43" i="131"/>
  <c r="X43" i="131" s="1"/>
  <c r="P44" i="131"/>
  <c r="X44" i="131"/>
  <c r="J12" i="130"/>
  <c r="I12" i="130"/>
  <c r="H12" i="130"/>
  <c r="O45" i="131"/>
  <c r="O46" i="131"/>
  <c r="W46" i="131" s="1"/>
  <c r="O47" i="131"/>
  <c r="W47" i="131" s="1"/>
  <c r="O48" i="131"/>
  <c r="W48" i="131" s="1"/>
  <c r="O49" i="131"/>
  <c r="O50" i="131"/>
  <c r="W50" i="131" s="1"/>
  <c r="O51" i="131"/>
  <c r="W51" i="131" s="1"/>
  <c r="N45" i="131"/>
  <c r="V45" i="131" s="1"/>
  <c r="N46" i="131"/>
  <c r="N47" i="131"/>
  <c r="N48" i="131"/>
  <c r="V48" i="131" s="1"/>
  <c r="N49" i="131"/>
  <c r="V49" i="131" s="1"/>
  <c r="N50" i="131"/>
  <c r="N51" i="131"/>
  <c r="V51" i="131" s="1"/>
  <c r="G45" i="131"/>
  <c r="G46" i="131"/>
  <c r="G47" i="131"/>
  <c r="G48" i="131"/>
  <c r="G49" i="131"/>
  <c r="G50" i="131"/>
  <c r="G51" i="131"/>
  <c r="O33" i="131"/>
  <c r="W33" i="131" s="1"/>
  <c r="O34" i="131"/>
  <c r="W34" i="131" s="1"/>
  <c r="O35" i="131"/>
  <c r="W35" i="131" s="1"/>
  <c r="O36" i="131"/>
  <c r="W36" i="131" s="1"/>
  <c r="O37" i="131"/>
  <c r="W37" i="131" s="1"/>
  <c r="O38" i="131"/>
  <c r="W38" i="131" s="1"/>
  <c r="O39" i="131"/>
  <c r="W39" i="131" s="1"/>
  <c r="O40" i="131"/>
  <c r="W40" i="131" s="1"/>
  <c r="O41" i="131"/>
  <c r="W41" i="131" s="1"/>
  <c r="O42" i="131"/>
  <c r="W42" i="131" s="1"/>
  <c r="N33" i="131"/>
  <c r="V33" i="131" s="1"/>
  <c r="N34" i="131"/>
  <c r="V34" i="131" s="1"/>
  <c r="N35" i="131"/>
  <c r="N36" i="131"/>
  <c r="N37" i="131"/>
  <c r="N38" i="131"/>
  <c r="N39" i="131"/>
  <c r="N40" i="131"/>
  <c r="V40" i="131" s="1"/>
  <c r="N41" i="131"/>
  <c r="V41" i="131" s="1"/>
  <c r="N42" i="131"/>
  <c r="V42" i="131" s="1"/>
  <c r="N14" i="131"/>
  <c r="O14" i="131"/>
  <c r="W14" i="131" s="1"/>
  <c r="N15" i="131"/>
  <c r="O15" i="131"/>
  <c r="W15" i="131" s="1"/>
  <c r="N16" i="131"/>
  <c r="V16" i="131" s="1"/>
  <c r="O16" i="131"/>
  <c r="N17" i="131"/>
  <c r="O17" i="131"/>
  <c r="W17" i="131" s="1"/>
  <c r="N18" i="131"/>
  <c r="O18" i="131"/>
  <c r="W18" i="131" s="1"/>
  <c r="N19" i="131"/>
  <c r="O19" i="131"/>
  <c r="W19" i="131" s="1"/>
  <c r="N20" i="131"/>
  <c r="O20" i="131"/>
  <c r="W20" i="131" s="1"/>
  <c r="N21" i="131"/>
  <c r="V21" i="131" s="1"/>
  <c r="O21" i="131"/>
  <c r="W21" i="131" s="1"/>
  <c r="N22" i="131"/>
  <c r="O22" i="131"/>
  <c r="W22" i="131" s="1"/>
  <c r="N23" i="131"/>
  <c r="V23" i="131" s="1"/>
  <c r="O23" i="131"/>
  <c r="W23" i="131" s="1"/>
  <c r="N24" i="131"/>
  <c r="V24" i="131" s="1"/>
  <c r="O24" i="131"/>
  <c r="W24" i="131" s="1"/>
  <c r="N25" i="131"/>
  <c r="O25" i="131"/>
  <c r="W25" i="131" s="1"/>
  <c r="N11" i="131"/>
  <c r="V11" i="131" s="1"/>
  <c r="N12" i="131"/>
  <c r="V12" i="131" s="1"/>
  <c r="O11" i="131"/>
  <c r="W11" i="131" s="1"/>
  <c r="O12" i="131"/>
  <c r="W12" i="131" s="1"/>
  <c r="G24" i="131"/>
  <c r="G20" i="131"/>
  <c r="G14" i="131"/>
  <c r="G15" i="131"/>
  <c r="G16" i="131"/>
  <c r="G11" i="131"/>
  <c r="G12" i="131"/>
  <c r="G33" i="131"/>
  <c r="H9" i="130" s="1"/>
  <c r="G34" i="131"/>
  <c r="G35" i="131"/>
  <c r="G36" i="131"/>
  <c r="G37" i="131"/>
  <c r="G38" i="131"/>
  <c r="G39" i="131"/>
  <c r="G40" i="131"/>
  <c r="G41" i="131"/>
  <c r="G42" i="131"/>
  <c r="G13" i="131"/>
  <c r="G17" i="131"/>
  <c r="G18" i="131"/>
  <c r="G19" i="131"/>
  <c r="G21" i="131"/>
  <c r="G22" i="131"/>
  <c r="G23" i="131"/>
  <c r="G25" i="131"/>
  <c r="G26" i="131"/>
  <c r="G27" i="131"/>
  <c r="G28" i="131"/>
  <c r="G29" i="131"/>
  <c r="G30" i="131"/>
  <c r="G31" i="131"/>
  <c r="G32" i="131"/>
  <c r="W32" i="131"/>
  <c r="V32" i="131"/>
  <c r="W31" i="131"/>
  <c r="V31" i="131"/>
  <c r="O30" i="131"/>
  <c r="W30" i="131" s="1"/>
  <c r="N30" i="131"/>
  <c r="V30" i="131" s="1"/>
  <c r="O29" i="131"/>
  <c r="W29" i="131" s="1"/>
  <c r="N29" i="131"/>
  <c r="V29" i="131" s="1"/>
  <c r="O28" i="131"/>
  <c r="W28" i="131" s="1"/>
  <c r="N28" i="131"/>
  <c r="V28" i="131" s="1"/>
  <c r="O27" i="131"/>
  <c r="W27" i="131" s="1"/>
  <c r="N27" i="131"/>
  <c r="V27" i="131" s="1"/>
  <c r="O26" i="131"/>
  <c r="W26" i="131" s="1"/>
  <c r="N26" i="131"/>
  <c r="V26" i="131" s="1"/>
  <c r="O13" i="131"/>
  <c r="W13" i="131" s="1"/>
  <c r="N13" i="131"/>
  <c r="V13" i="131" s="1"/>
  <c r="O10" i="131"/>
  <c r="W10" i="131" s="1"/>
  <c r="N10" i="131"/>
  <c r="V10" i="131" s="1"/>
  <c r="G10" i="131"/>
  <c r="H5" i="132" l="1"/>
  <c r="K11" i="130" s="1"/>
  <c r="H4" i="132"/>
  <c r="K10" i="130" s="1"/>
  <c r="H3" i="132"/>
  <c r="K9" i="130" s="1"/>
  <c r="H2" i="132"/>
  <c r="K8" i="130" s="1"/>
  <c r="P49" i="131"/>
  <c r="P37" i="131"/>
  <c r="H11" i="130"/>
  <c r="P46" i="131"/>
  <c r="X48" i="131"/>
  <c r="X26" i="131"/>
  <c r="P47" i="131"/>
  <c r="P51" i="131"/>
  <c r="P48" i="131"/>
  <c r="H10" i="130"/>
  <c r="P38" i="131"/>
  <c r="P50" i="131"/>
  <c r="V46" i="131"/>
  <c r="X46" i="131" s="1"/>
  <c r="X51" i="131"/>
  <c r="W49" i="131"/>
  <c r="X49" i="131" s="1"/>
  <c r="P17" i="131"/>
  <c r="P45" i="131"/>
  <c r="V50" i="131"/>
  <c r="X50" i="131" s="1"/>
  <c r="V47" i="131"/>
  <c r="X47" i="131" s="1"/>
  <c r="W45" i="131"/>
  <c r="X45" i="131" s="1"/>
  <c r="P39" i="131"/>
  <c r="P14" i="131"/>
  <c r="P36" i="131"/>
  <c r="P34" i="131"/>
  <c r="V14" i="131"/>
  <c r="X14" i="131" s="1"/>
  <c r="X29" i="131"/>
  <c r="X32" i="131"/>
  <c r="P16" i="131"/>
  <c r="V17" i="131"/>
  <c r="X17" i="131" s="1"/>
  <c r="P40" i="131"/>
  <c r="P33" i="131"/>
  <c r="X41" i="131"/>
  <c r="X33" i="131"/>
  <c r="P25" i="131"/>
  <c r="X21" i="131"/>
  <c r="X13" i="131"/>
  <c r="V25" i="131"/>
  <c r="X25" i="131" s="1"/>
  <c r="X40" i="131"/>
  <c r="V39" i="131"/>
  <c r="X39" i="131" s="1"/>
  <c r="V38" i="131"/>
  <c r="X38" i="131" s="1"/>
  <c r="P19" i="131"/>
  <c r="P42" i="131"/>
  <c r="V36" i="131"/>
  <c r="X36" i="131" s="1"/>
  <c r="P35" i="131"/>
  <c r="P41" i="131"/>
  <c r="X30" i="131"/>
  <c r="X12" i="131"/>
  <c r="X11" i="131"/>
  <c r="X42" i="131"/>
  <c r="X34" i="131"/>
  <c r="P23" i="131"/>
  <c r="W16" i="131"/>
  <c r="X16" i="131" s="1"/>
  <c r="V37" i="131"/>
  <c r="X37" i="131" s="1"/>
  <c r="X23" i="131"/>
  <c r="P22" i="131"/>
  <c r="P15" i="131"/>
  <c r="V35" i="131"/>
  <c r="X35" i="131" s="1"/>
  <c r="X27" i="131"/>
  <c r="X31" i="131"/>
  <c r="P21" i="131"/>
  <c r="P18" i="131"/>
  <c r="V22" i="131"/>
  <c r="X22" i="131" s="1"/>
  <c r="V15" i="131"/>
  <c r="X15" i="131" s="1"/>
  <c r="V19" i="131"/>
  <c r="X19" i="131" s="1"/>
  <c r="V18" i="131"/>
  <c r="X18" i="131" s="1"/>
  <c r="X28" i="131"/>
  <c r="P12" i="131"/>
  <c r="P24" i="131"/>
  <c r="P20" i="131"/>
  <c r="V20" i="131"/>
  <c r="X20" i="131" s="1"/>
  <c r="X24" i="131"/>
  <c r="P11" i="131"/>
  <c r="H8" i="130"/>
  <c r="P29" i="131"/>
  <c r="P30" i="131"/>
  <c r="X10" i="131"/>
  <c r="P13" i="131"/>
  <c r="P26" i="131"/>
  <c r="P10" i="131"/>
  <c r="P28" i="131"/>
  <c r="P27" i="131"/>
  <c r="J9" i="130" l="1"/>
  <c r="F18" i="128" s="1"/>
  <c r="I10" i="130"/>
  <c r="I11" i="130"/>
  <c r="I9" i="130"/>
  <c r="J10" i="130"/>
  <c r="F19" i="128" s="1"/>
  <c r="J11" i="130"/>
  <c r="F20" i="128" s="1"/>
  <c r="I8" i="130"/>
  <c r="J8" i="130"/>
  <c r="F17" i="128" s="1"/>
  <c r="F21" i="128" l="1"/>
</calcChain>
</file>

<file path=xl/sharedStrings.xml><?xml version="1.0" encoding="utf-8"?>
<sst xmlns="http://schemas.openxmlformats.org/spreadsheetml/2006/main" count="447" uniqueCount="348">
  <si>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</si>
  <si>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</si>
  <si>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</si>
  <si>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</si>
  <si>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</si>
  <si>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</si>
  <si>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</si>
  <si>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</si>
  <si>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</si>
  <si>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</si>
  <si>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</si>
  <si>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</si>
  <si>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</si>
  <si>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</si>
  <si>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</si>
  <si>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</si>
  <si>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</si>
  <si>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</si>
  <si>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</si>
  <si>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</si>
  <si>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</si>
  <si>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</si>
  <si>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</si>
  <si>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</si>
  <si>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</si>
  <si>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</si>
  <si>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</si>
  <si>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</si>
  <si>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</si>
  <si>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</si>
  <si>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</si>
  <si>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</si>
  <si>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</si>
  <si>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</si>
  <si>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</si>
  <si>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</si>
  <si>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</si>
  <si>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</si>
  <si>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</si>
  <si>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</si>
  <si>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</si>
  <si>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</si>
  <si>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</si>
  <si>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</si>
  <si>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</si>
  <si>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</si>
  <si>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</si>
  <si>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</si>
  <si>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</si>
  <si>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</si>
  <si>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</si>
  <si>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</si>
  <si>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</si>
  <si>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</si>
  <si>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</si>
  <si>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</si>
  <si>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</si>
  <si>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</si>
  <si>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</si>
  <si>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</si>
  <si>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</si>
  <si>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</si>
  <si>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</si>
  <si>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</si>
  <si>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</si>
  <si>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</si>
  <si>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</si>
  <si>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</si>
  <si>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</si>
  <si>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</si>
  <si>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</si>
  <si>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</si>
  <si>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</si>
  <si>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</si>
  <si>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</si>
  <si>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</si>
  <si>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</si>
  <si>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</si>
  <si>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</si>
  <si>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</si>
  <si>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</si>
  <si>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</si>
  <si>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</si>
  <si>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</si>
  <si>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</si>
  <si>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</si>
  <si>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</si>
  <si>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Ref. del Riesgo </t>
  </si>
  <si>
    <t>Entidad Privada</t>
  </si>
  <si>
    <t>¿Se trata de un riesgo relevante para la entidad evaluada?</t>
  </si>
  <si>
    <t>Transformación y Resiliencia. (PRTR).</t>
  </si>
  <si>
    <t xml:space="preserve">● Descripción del Riesgo : </t>
  </si>
  <si>
    <t>En la pestaña Métodos_Gestion_Ent_Privada se recogen una serie de preguntas que deben responderse.</t>
  </si>
  <si>
    <t>CP.R4</t>
  </si>
  <si>
    <t xml:space="preserve"> Su sistema de gestión de riesgos en su corporación o compañía no esta debidamente documentado.</t>
  </si>
  <si>
    <t>La composición del órgano de prevención penal no es adecuada.</t>
  </si>
  <si>
    <t>No cuenta con un órgano de prevención penal con independencia y autonomía suficientes.</t>
  </si>
  <si>
    <t xml:space="preserve"> Su sistema de gestión de riesgos no mide su rendimiento.</t>
  </si>
  <si>
    <t>CP.R5</t>
  </si>
  <si>
    <t>CP.R6</t>
  </si>
  <si>
    <t>CP.R7</t>
  </si>
  <si>
    <t>No se imparte formación a sus empleados con objeto de prevenir el fraude. Los contenidos y material didactivo no es adeucado y las personas clave del proceso afectado no reciben dicha formación.</t>
  </si>
  <si>
    <t>Formación en materia de cumplimiento inadecuada</t>
  </si>
  <si>
    <t>Procedimientos de reporte de incumplimientos inadecuados</t>
  </si>
  <si>
    <t>El órgano de prevención no recibe información de calidad. No se reporta periodicamente desde las instancias adecuadas de su organización. No existe un procedimiento de urgencia para reportar incumplimientos críticos. No se elabora una memoria anual de cumplimiento.</t>
  </si>
  <si>
    <t>CP.I. 4.1</t>
  </si>
  <si>
    <t>CP.I. 4.2</t>
  </si>
  <si>
    <t>CP.I. 4.3</t>
  </si>
  <si>
    <t>CP.I. 4.4</t>
  </si>
  <si>
    <t>CP.I. 4.5</t>
  </si>
  <si>
    <t>CP.I. 4.6</t>
  </si>
  <si>
    <t>CP.I. 4.7</t>
  </si>
  <si>
    <t>CP.I. 4.8</t>
  </si>
  <si>
    <t>CP.I. 4.9</t>
  </si>
  <si>
    <t>La entidad no cuenta con un sistema de gestión del riesgo eficiente y eficaz para la gestión del Plan de Recuperación, Transformación y Resiliencia (en adelante PRTR)</t>
  </si>
  <si>
    <t>Su sistema de gestión de riesgos para el PRTR no define medidas preventivas adecuadas y proporcionadas para reducir el riesgo residual a un nivel aceptable.</t>
  </si>
  <si>
    <t>Su entidad no tiene definidos procesos de seguimiento adecuados para revisar sus procesos internos, procedimientos y controles relacionados con el fraude efectivo o potencial.</t>
  </si>
  <si>
    <t>CP.I. 4.10</t>
  </si>
  <si>
    <t>CP.I. 4.11</t>
  </si>
  <si>
    <t>CP.I. 4.12</t>
  </si>
  <si>
    <t>CP.I. 4.13</t>
  </si>
  <si>
    <t>CP.I. 4.14</t>
  </si>
  <si>
    <t>CP.I. 4.15</t>
  </si>
  <si>
    <t>CP.I. 4.16</t>
  </si>
  <si>
    <t>CP.C. 4.1</t>
  </si>
  <si>
    <t>CP.C. 4.2</t>
  </si>
  <si>
    <t>CP.C. 4.3</t>
  </si>
  <si>
    <t>CP.C. 4.4</t>
  </si>
  <si>
    <t>CP.C. 4.5</t>
  </si>
  <si>
    <t>CP.C. 4.6</t>
  </si>
  <si>
    <t>CP.C. 4.7</t>
  </si>
  <si>
    <t>CP.C. 4.8</t>
  </si>
  <si>
    <t>CP.C. 4.9</t>
  </si>
  <si>
    <t>CP.C. 4.10</t>
  </si>
  <si>
    <t>CP.C. 4.11</t>
  </si>
  <si>
    <t>CP.C. 4.12</t>
  </si>
  <si>
    <t>CP.C. 4.13</t>
  </si>
  <si>
    <t>CP.C. 4.14</t>
  </si>
  <si>
    <t>CP.C. 4.15</t>
  </si>
  <si>
    <t>CP.C. 4.16</t>
  </si>
  <si>
    <t>No se han identificado en su sistema de riesgos para el PRTR los riesgos de corrupción.</t>
  </si>
  <si>
    <t>CP.I. 4.17</t>
  </si>
  <si>
    <t>CP.I. 5.1</t>
  </si>
  <si>
    <t>CP.I. 5.2</t>
  </si>
  <si>
    <t>CP.I. 5.X</t>
  </si>
  <si>
    <t>No se imparte formación a sus empleados participantes en el PRTR  con objeto de prevenir el fraude, y la corrupción.</t>
  </si>
  <si>
    <t>CP.I. 5.3</t>
  </si>
  <si>
    <t>CP.C. 4.17</t>
  </si>
  <si>
    <t>Los empleados participantes en la gestión del PRTR, y sobretodo aquellos con capacidad de decisión, no han sido informados de las consecuencias y sanciones en caso de irregularidades o fraude.</t>
  </si>
  <si>
    <t>CP.I. 4.18</t>
  </si>
  <si>
    <t>CP.C. 4.XX</t>
  </si>
  <si>
    <t>CP.I. 4.19</t>
  </si>
  <si>
    <t>CP.I. 4.XX</t>
  </si>
  <si>
    <t>Su sistema de gestión de riesgos para el PRTR, no permite realizar evaluaciones de riesgo, impacto, y probabilidad del riesgo de fraude o corrupción en procesos clave para la ejecución del PRTR.</t>
  </si>
  <si>
    <t xml:space="preserve"> No se realiza la revisión de su sistema de riesgos para el PRTR  anualmente y en todo caso en casos de que se haya detectado un fraude o cambios significativos en los procedimientos internos o en el personal.</t>
  </si>
  <si>
    <t>CP.I. 5.4</t>
  </si>
  <si>
    <t>Si entidad cuenta con un declaración al más alto nivel que se comprometa a la lucha contra el fraude.</t>
  </si>
  <si>
    <t>Su sistema de gestión de riesgos para el PRTR no prevé una unidad o departamento encargado de examinar las denuncias y proponer medidas.</t>
  </si>
  <si>
    <t>CP.I. 4.20</t>
  </si>
  <si>
    <t>CP.I. 4.21</t>
  </si>
  <si>
    <t>CP.C. 4.18</t>
  </si>
  <si>
    <t>CP.C. 4.19</t>
  </si>
  <si>
    <t>CP.C. 4.20</t>
  </si>
  <si>
    <t>CP.C. 4.21</t>
  </si>
  <si>
    <t>CP.I. 6.1</t>
  </si>
  <si>
    <t>CP.I. 6.2</t>
  </si>
  <si>
    <t>CP.I. 6.3</t>
  </si>
  <si>
    <t>CP.I. 6.4</t>
  </si>
  <si>
    <t>CP.I. 6.X</t>
  </si>
  <si>
    <t>CP.C. 5.1</t>
  </si>
  <si>
    <t>CP.C. 5.2</t>
  </si>
  <si>
    <t>CP.C. 5.3</t>
  </si>
  <si>
    <t>CP.C. 5.4</t>
  </si>
  <si>
    <t>CP.C. 5.X</t>
  </si>
  <si>
    <t>CP.C. 6.1</t>
  </si>
  <si>
    <t>CP.C. 6.2</t>
  </si>
  <si>
    <t>CP.C. 6.3</t>
  </si>
  <si>
    <t>CP.C. 6.4</t>
  </si>
  <si>
    <t>CP.C. 6.X</t>
  </si>
  <si>
    <t xml:space="preserve">El órgano de prevención o no recibe información de calidad. </t>
  </si>
  <si>
    <t>No se elabora una memoria anual de cumplimiento.</t>
  </si>
  <si>
    <t xml:space="preserve">No existe un procedimiento de urgencia para reportar incumplimientos críticos. </t>
  </si>
  <si>
    <t>CP.I. 7.1</t>
  </si>
  <si>
    <t>Su entidad cuenta con procedimientos documentados de diligencia debida antes de vincularse contractualmente con un nuevo proveedor.</t>
  </si>
  <si>
    <t>Subcontratación con entidades sin estándares aceptables de cumplimiento normativo e incumplimiento de los principios transversales por el subcontratista</t>
  </si>
  <si>
    <t>CP.I. 7.X</t>
  </si>
  <si>
    <t>Para la gestión de fondos PRTR,  su entidad NO ha trasladado en los casos que proceda, en el contrato con su subcontratista la obligatoriedad de cumplir con los principios transversales del PRTR  contra el fraude, prohibición de doble financiacion, prohibición de causar daño significativo al medio ambiente y principio de comunicación e información de los fondos Next Generation.</t>
  </si>
  <si>
    <t>CP.C. 7.1</t>
  </si>
  <si>
    <t>CP.C. 7.X</t>
  </si>
  <si>
    <t>CP.C. 7.2</t>
  </si>
  <si>
    <t>CP.C. 7.3</t>
  </si>
  <si>
    <t xml:space="preserve"> No cuenta con un Plan de Medidas Antifraude cuyo ámbito de actuación sean los fondos del Plan de Recuperación, Transformación y Resiliencia.</t>
  </si>
  <si>
    <t>● Crear un plan de comunicación del sistema de gobernanza / integridad/ riesgos de su entidad, que incluya difusión interna y externa,  formación a empleados y difusión de los canales de denuncia internos y externos.</t>
  </si>
  <si>
    <t>● Comprobar que su sistema de gestion de riesgos/ integridad/ gobernanza cuenta con sus correspondientes evaluaciones de riesgo, mide el impacto y la probabilidad del riesgo de fraude y corrupción.</t>
  </si>
  <si>
    <t>Su sistema de gestión de riesgos para el PRTR no prevé el proceso de comunicación y de medidas a adoptar en el caso de posible fraude con sospechas fundadas.</t>
  </si>
  <si>
    <t>Su sistema de gestión de riesgos para el PRTR no cuenta con indicadores de fraude o señales de alerta y las mismas no se han comunicado al personal en posición de detectarlos.</t>
  </si>
  <si>
    <t>● Comprobar que su sistema de gestion de riesgos/ integridad/ gobernanza tiene establecido un periodo de revisión del modelo, y establece ante que circunstancias debe revisarse.
● Comprobar que dicha revisión y actualización del sistema efectivamente se produce.</t>
  </si>
  <si>
    <t>● Comprobar que su sistema de gestión de riesgos/ integridad/ gobernanza tiene establecido medidas de detección del fraude.</t>
  </si>
  <si>
    <t xml:space="preserve">● Comprobar que su sistema de gestión de riesgos/ integridad/ gobernanza tiene establecido medidas preventivas adecuadas para reducir el riesgo residual. Por Ej: Establecer procesos de formación de la voluntad jurídica de la empresa que minoren el riesgo.
</t>
  </si>
  <si>
    <t>● Comprobar que su sistema de gestión de riesgos/ integridad/ gobernanza tiene establecido medidas de correctivas del fraude.</t>
  </si>
  <si>
    <t xml:space="preserve"> El órgano de prevención penal no cuenta con los recursos suficientes para cumplir su función con una calidad adecuada.</t>
  </si>
  <si>
    <t>● Comprobar que el sistema de gestión de riesgos/integridad/Gobernanza, establece mecanismos de protección para el denunciante.</t>
  </si>
  <si>
    <t>● Comprobar que el sistema de gestión de riesgos/integridad/Gobernanza, establece procedimientos de revisión y seguimiento de sus procesos y procedimientos internos en la gestión del PRTR.</t>
  </si>
  <si>
    <t>● Comprobar y listar el personal participante en la gestión del PRTR. Y recopilar y custoriar la firma de la declaración de cumplimiento de los principios transversales del Plan de Recuperacion, Transforamción y Resiliencia por el personal participante en la gestión del PRTR.</t>
  </si>
  <si>
    <t>● Comprobar que el sistema de gestión de riesgos/integridad/Gobernanza, establece procedimientos de comunicación y reporte de las medidas a adoptar en caso de posible fraude con sospechas fundadas.</t>
  </si>
  <si>
    <t>● Comprobar que el sistema de gestión de riesgos/integridad/Gobernanza, establece una unidad, comité o departamento encargado de examinar y valorar las denuncias de casos posibles de fraude , así como establecer propuestas de medidas correctoras de los casos concretos.</t>
  </si>
  <si>
    <t>● Comprobar que el sistema de gestión de riesgos/integridad/Gobernanza, mide su rendimiento, eficiencia y eficacia.</t>
  </si>
  <si>
    <t>● Comprobar que el sistema de gestión de riesgos/integridad/Gobernanza, esta debidamente documentado.</t>
  </si>
  <si>
    <t>● Crear, diseñar y/o revisar el sistema de gestión de riesgos/gobernanza/ integridad respetando el principio de independencia y autonomia respecto a los procesos de negocio.</t>
  </si>
  <si>
    <t>● Comprobar que su sistema de riesgos/gobernanza/integridad ha identificado los riesgos de fraude, corrupción y de incumplimiento normativo asociados a la gestión de fondos europeos.</t>
  </si>
  <si>
    <t>● Crear un plan de formación anual en materia de prevención del fraude y corrupción aplicable al personal que gestiona los fondos del PRTR.</t>
  </si>
  <si>
    <t>Los contenidos y material didáctivo no es adecuado y las personas clave del proceso afectado en la gestión del PRTR  no reciben dicha formación.</t>
  </si>
  <si>
    <t>● Revisar los contenidos y material didáctico en materia de prevención del fraude y corrupción aplicable al personal que gestiona los fondos del PRTR</t>
  </si>
  <si>
    <t>● Revisar y recopilar la recepción de la información de los contenidos y material didáctico en materia de prevención del fraude y corrupción aplicable al personal que gestiona los fondos del PRTR.</t>
  </si>
  <si>
    <t>● Verificar que los empleados participantes de la gestión del PRTR conocen los cauces internos para denunciar los hechos fundados objeto de posible fraude o corrupción, así como cualquier incumplimiento en materia de respeto a los principios transversales del mecanismo de recuperación y resiliencia.</t>
  </si>
  <si>
    <t>● Planificar en caso de ser necesario que la función auditora verifique que la información recibida por el órgano de prevención recibe proporcionada y razonablemente la información necesaria para desempeñar su función.</t>
  </si>
  <si>
    <t>● Planificar en caso de ser necesario que la función auditora verifique que la información reportada al órgano de prevención se realiza en el tiempo y forma adecuado.</t>
  </si>
  <si>
    <t>● Verificar que se elabora una memoria anual de cumplimiento normativo y evaluacion de los riesgos asociados a la gestión del PRTR.</t>
  </si>
  <si>
    <t>● Verificar que se aplican los procedimientos y requisitos necesarios para la subcontratación de proveedores en la gestión de los fondos PRTR . Deberán revisarse y/o incluir en sus procedimientos internos la verificación y justiricación de la cumplimentación de las autorizaciones o requisitos establecidos en el instrumento jurídico o convocatoria para la subcontratación, o sucesivas subcontrataciones del subcontratista.</t>
  </si>
  <si>
    <t>Su entidad cuenta con politicas y procedimientos documentados de conocimiento de su nuevo proveedor para la gestión del PRTR.</t>
  </si>
  <si>
    <t>● Verificar el establecimiento de políticas y procedimientos para el conocimiento de su proveedor para la gestión del PRTR.</t>
  </si>
  <si>
    <t>● Verificar que en la elaboración de los subcontratos a sus proveedores asociados a la gestión del PRTR de los fondos recibidos por su entidad, se traslada la obligatoriedad en el cumplimiento de los principios transversales del PRTR contra el fraude, corrupción, doble financiación, así como evitar causar daño significativo al medio ambiente y la debida comunicacion de los fondos Next Generation.</t>
  </si>
  <si>
    <t>No tener diseñado, implantado y en funcionamiento un sistema de gestión de riesgos, gobernanza o integridad para el cumplimiento normativo para el PRTR.</t>
  </si>
  <si>
    <t>Subcontrataciones de la entidad privada a entidades con alto riesgo de incumplimiento de los principios tranversales del Mecanismo de Recuperación y Resiliencia.</t>
  </si>
  <si>
    <t>La matriz de este riesgo se ha estructurado por:</t>
  </si>
  <si>
    <r>
      <t xml:space="preserve">La referencia secuencial para el riesgo de incumplimiento de las obligaciones contra el fraude y corrupción para </t>
    </r>
    <r>
      <rPr>
        <b/>
        <sz val="11"/>
        <rFont val="Calibri"/>
        <family val="2"/>
        <scheme val="minor"/>
      </rPr>
      <t>entidades privadas</t>
    </r>
    <r>
      <rPr>
        <sz val="11"/>
        <rFont val="Calibri"/>
        <family val="2"/>
        <scheme val="minor"/>
      </rPr>
      <t xml:space="preserve"> es la siguiente: </t>
    </r>
  </si>
  <si>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</si>
  <si>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</si>
  <si>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</si>
  <si>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INSTRUCCIONES DE USO DE LA HERRAMIENTA DE EVALUACIÓN RIESGO DE FRAUDE Y CORRUPCIÓN (MATRIZ DE RIESGOS)</t>
  </si>
  <si>
    <t>RIESGOS DE FRAUDE Y CORRUPCIÓN</t>
  </si>
  <si>
    <t>Incluir la denominación de riesgos adicionales...</t>
  </si>
  <si>
    <t>Incluir la descripción de riesgos adicionales...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</si>
  <si>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</si>
  <si>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</si>
  <si>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Su entidad no dispone de un sistema de gestión (evaluación y seguimiento) del riesgo en la ejecución de proyectos, o bien su sistema de gestión del riesgo no es conocido/aplicado por su personal o bien su sistema de gestión del riesgo no es aplicable al riesgo de fraude con fondos públicos.</t>
  </si>
  <si>
    <t>Su personal no ha firmado un compromiso ético de buenas prácticas con el alcance de toda su actuación en los proyectos financiados por el PRTR.</t>
  </si>
  <si>
    <t>CP.I. 6.5</t>
  </si>
  <si>
    <t xml:space="preserve">No se comunican, cuando proceda, los hechos producidos ( susceptibles de incumplimiento o fraude) , ni las medidas adoptadas a la entidad ejecutora , decisora o Autoridad responsable. </t>
  </si>
  <si>
    <t>CP.I. 6.6</t>
  </si>
  <si>
    <t>CP.C. 6.5</t>
  </si>
  <si>
    <t>CP.C. 6.6</t>
  </si>
  <si>
    <t>CP.I. 7.2</t>
  </si>
  <si>
    <t>CP.I. 7.3</t>
  </si>
  <si>
    <t>● Crear, diseñar y/o revisar el sistema de gestión de riesgos que incluya los riesgos identificados para la gestión de los fondos PRTR.</t>
  </si>
  <si>
    <t>● Crear, diseñar y/o revisar el sistema de gestión de riesgos  que incluya el Plan de Medidas Antifraude de su Entidad para la gestión de los riesgos de fraude,y/o corrupción detectados para el PRTR, así como las medidas preventivas, y correctoras para la prevención penal.</t>
  </si>
  <si>
    <t>● Crear, diseñar su política de prevención penal con tolerancia cero al fraude.</t>
  </si>
  <si>
    <t xml:space="preserve">● Comprobar que su sistema de gestión de riesgos/ integridad/ gobernanza cuenta con indicadores y señales de alerta o reporte eficaces y útiles para la detección del fraude. </t>
  </si>
  <si>
    <t>Su sistema de gestión de riesgos para el PRTR no prevé un procedimiento de detección del fraude ajustado a las señales de alerta, ni prevé  la existencia de medidas de detección ajustadas a las situaciones concretas.</t>
  </si>
  <si>
    <t>Su sistema de gestión de riesgos para el PRTR no prevé medidas correctivas pertinentes cuando se detecta un caso sospechoso de fraude con mecanismos claros de comunicación de las sospechas de fraude.</t>
  </si>
  <si>
    <t>Su sistema de gestión de riesgos para el PRTR no prevé medidas de protección al denunciante.</t>
  </si>
  <si>
    <t>● Comprobar que los departamentos con función de prevención del fraude cuentan con recursos suficientes, aceptables y proporcionados para desempeñar su función.</t>
  </si>
  <si>
    <t>● Comprobar que los miembos del órgano de prevención penal cuentan con la formación, experiencia y conocimiento de la organización suficientes para desempeñar su función.</t>
  </si>
  <si>
    <t>Los empleados participantes en la gestíon del PRTR, y sobretodo aquellos con capacidad de decisión, no conocen los cauces internos para denunciar los hechos potencialmente conflictivos u objeto de denuncia.</t>
  </si>
  <si>
    <t xml:space="preserve">No se reporta periódicamente desde las instancias adecuadas de su organización. </t>
  </si>
  <si>
    <t>● Verificar que existe un procedimiento de urgencia para el reporte de incumplimientos críticos de alguno de los principios transversales del Mecanismo de Recuperación y Resiliencia y del cumplimiento de los HyO establecidos de su proyecto.</t>
  </si>
  <si>
    <t>No se denuncian, en los casos oportunos los hechos punibles a las autoridades públicas nacionales o a la Unión Europea, fiscalía o tribunales competentes.</t>
  </si>
  <si>
    <t>● Comprobar que, en los casos que proceda, sus procedimientos internos o plan de medidas antifraude describen cómo, cuando, y quien  debe informar a la entidad ejecutora, decisora y Autoridad Responsable de los casos sospechosos de fraude.</t>
  </si>
  <si>
    <t>● Comprobar que, en los casos oportunos, sus procedimientos internos o plan de medidas antifraude describen cómo, cuando, y quien  debe informar a las autoridades públicas nacionales, o Unión Europea, fiscalía o tribunales competentes  en los casos sospechosos de fraude.</t>
  </si>
  <si>
    <t>No cuenta con un sistema de gestión de riesgos en su corporación o compañía que sea aplicable a los proyectos del Plan de Recuperación, Transformación y Resiliencia, y tenga en cuenta especialmente los riesgos penales de la Directiva UE 2017/1371.</t>
  </si>
  <si>
    <t>CP.RX.X</t>
  </si>
  <si>
    <t xml:space="preserve">ENTIDAD PRIVADA: MATERIALIZACIÓN DEL RIESGO DE FRAUDE Y CORRUPCIÓN EN EL PRTR </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</si>
  <si>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</si>
  <si>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</si>
  <si>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</si>
  <si>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</si>
  <si>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</si>
  <si>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</si>
  <si>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Codigo Penal Art 31.bis</t>
  </si>
  <si>
    <t>Ley 2/2023, de 20 de febrero, reguladora de la protección de las personas que informen sobre infracciones normativas y de lucha contra la corrupción.</t>
  </si>
  <si>
    <t>NORMA ISO 19601 de Sistemas de Gestión de Compliance</t>
  </si>
  <si>
    <t>Documentos y Enlaces de interes en el PRTR - Council Implementing Decision (o CID).</t>
  </si>
  <si>
    <t>Entidad privada:</t>
  </si>
  <si>
    <t>3. Rellene los campos habilitados. Puede comprobar en la columna K de la pestaña de Métodos de Gestión si ha completado todos los campos necesarios o no. Por favor, continue hasta tener completado toda la evaluación.</t>
  </si>
  <si>
    <t>4. La evaluación de los indicadores de riesgos deberá ser firmado y remitido al nodo superior acorde a la metodología del PRTR.</t>
  </si>
  <si>
    <t>Directiva (UE) 2017/1371 del Parlamento Europeo y del Consejo de 5 de julio de 2017 sobre la lucha contra el fraude que afecta a los intereses financieros de la Unión a través del Derecho penal</t>
  </si>
  <si>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CP.R4 comienzan como CP.I.4.1, CP.I.4.2, etc.) y números secuenciales a los controles de cada uno de los riesgos (por ejemplo, los controles del riesgo CP.R4 comienzan como CP.C.4.1, CP.C.4.2, etc.). Para el riesgo CP.R.5, los indicadores de riesgo comienzan por CP.I.5.1, CP.I.5.2, etc. Para los indicadores de riesgo del CP.R6 y CP.R7 seguirán la misma estructura.</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</si>
  <si>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 "G30"</t>
    </r>
    <r>
      <rPr>
        <sz val="11"/>
        <color theme="1"/>
        <rFont val="Calibri"/>
        <family val="2"/>
        <scheme val="minor"/>
      </rPr>
      <t xml:space="preserve"> hasta la última fila.</t>
    </r>
  </si>
  <si>
    <t>Equipo de Evaluación</t>
  </si>
  <si>
    <t>Ejecución propia o contrato privado</t>
  </si>
  <si>
    <t>En nombre propio/en condición de representante de la entidad, con poder suficiente, en relación con la/s referidas actuación/es del PRTR, DECLARA:</t>
  </si>
  <si>
    <t>Nombre:</t>
  </si>
  <si>
    <t>DNI:</t>
  </si>
  <si>
    <t>Cargo:</t>
  </si>
  <si>
    <t>Que la información facilitada en la presente evaluación de riesgos es veraz.</t>
  </si>
  <si>
    <t>Firma</t>
  </si>
  <si>
    <t>1: EVALUACIÓN DE LA EXPOSICIÓN A RIESGOS DE FRAUDE Y CORRUPCIÓN- - EJECUCIÓN PROPIA / CONTRATOS PRIVADOS (CP)</t>
  </si>
  <si>
    <t>Descripción del control estándar</t>
  </si>
  <si>
    <t xml:space="preserve"> CONTROLES ESTÁNDARES</t>
  </si>
  <si>
    <t>¿Se ha implementado este control estándar?</t>
  </si>
  <si>
    <t xml:space="preserve">PLAN DE ACCIÓN </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</si>
  <si>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</si>
  <si>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</si>
  <si>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</si>
  <si>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</si>
  <si>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</si>
  <si>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</si>
  <si>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</si>
  <si>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</si>
  <si>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</si>
  <si>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</si>
  <si>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</si>
  <si>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de referencia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</si>
  <si>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</si>
  <si>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</si>
  <si>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</si>
  <si>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Una vez realizados los seis pasos anteriores, puede completar la evaluación de riesgos mediante un análisis separado de las diferentes CP en el </t>
    </r>
    <r>
      <rPr>
        <b/>
        <sz val="11"/>
        <color theme="1"/>
        <rFont val="Calibri"/>
        <family val="2"/>
        <scheme val="minor"/>
      </rPr>
      <t>mismo fichero Excel</t>
    </r>
    <r>
      <rPr>
        <sz val="11"/>
        <color theme="1"/>
        <rFont val="Calibri"/>
        <family val="2"/>
        <scheme val="minor"/>
      </rPr>
      <t>. La evaluación de riesgos debe realizarse en todo caso</t>
    </r>
    <r>
      <rPr>
        <b/>
        <sz val="11"/>
        <color theme="1"/>
        <rFont val="Calibri"/>
        <family val="2"/>
        <scheme val="minor"/>
      </rPr>
      <t xml:space="preserve"> 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</si>
  <si>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</si>
  <si>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</si>
  <si>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</si>
  <si>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</si>
  <si>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</si>
  <si>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</si>
  <si>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</si>
  <si>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</si>
  <si>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</si>
  <si>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</si>
  <si>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7.- ENLACES DE INTERÉS</t>
  </si>
  <si>
    <t>Cada riesgo de incumplimiento de las obligaciones contra el fraude y corrupción tiene su listado de indicadores de riesgo y de controles estándares propuestos.</t>
  </si>
  <si>
    <t>2. En el caso de realizar la evaluación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</si>
  <si>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</si>
  <si>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</si>
  <si>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Haber implementado dentro del plazo de ejecución de las actuaciones, aquellos controles y medidas mitigadoras que expresamente el equipo de evaluación ha consignado en la preSente evaluación de riesgos.</t>
  </si>
  <si>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</si>
  <si>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</si>
  <si>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</si>
  <si>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</si>
  <si>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</si>
  <si>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</si>
  <si>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</si>
  <si>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</si>
  <si>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</si>
  <si>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Método de gestión para </t>
    </r>
    <r>
      <rPr>
        <b/>
        <u/>
        <sz val="11"/>
        <rFont val="Calibri"/>
        <family val="2"/>
        <scheme val="minor"/>
      </rPr>
      <t>entidades privadas</t>
    </r>
    <r>
      <rPr>
        <b/>
        <sz val="11"/>
        <rFont val="Calibri"/>
        <family val="2"/>
        <scheme val="minor"/>
      </rPr>
      <t xml:space="preserve"> (EP): </t>
    </r>
    <r>
      <rPr>
        <sz val="11"/>
        <rFont val="Calibri"/>
        <family val="2"/>
        <scheme val="minor"/>
      </rPr>
      <t>8.  ejecución propia/ contratos privados. (CP).</t>
    </r>
  </si>
  <si>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</si>
  <si>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</si>
  <si>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 xml:space="preserve">
●  (4) para ejecución propia/contratos privados  (CP.R4)
●  (5) para ejecución propia/contratos privados  (CP.R5)
●  (6) para ejecución propia/contratos privados  (CP.R6)
●  (7) para ejecución propia/contratos privados s (CP.R7)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</si>
  <si>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</si>
  <si>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</si>
  <si>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</si>
  <si>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fraude y corrupción</t>
    </r>
    <r>
      <rPr>
        <sz val="11"/>
        <color rgb="FFFF0000"/>
        <rFont val="Calibri"/>
        <family val="2"/>
        <scheme val="minor"/>
      </rPr>
      <t xml:space="preserve"> </t>
    </r>
    <r>
      <rPr>
        <sz val="11"/>
        <color theme="1"/>
        <rFont val="Calibri"/>
        <family val="2"/>
        <scheme val="minor"/>
      </rPr>
      <t>establecidos para el Plan de Recuperación,</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</si>
  <si>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</si>
  <si>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El formulario debe modificarse para este supuesto. 
Si como entidad privada ha realizado varias CP heterogéneas y desea analizar de modo separado el riesgo de incumplimiento de las obligaciones contra el fraude y corrupción, debe modificar este formulario del modo siguiente:
1º Para evaluar la primera CP, debe rellenar las celdas en blanco existentes para la referencia CP.R4, CP.R5, CP.R6 y CP.R7 de la pestaña "Indicador Riesgo Ent.Privada".
2º Para la segunda CP, debe crear en la hoja "Indicador Riesgo Ent.Privada" tantas filas como número de indicadores tenga la plantilla. Para crear cada fila, debe seleccionar (en el modelo original) la </t>
    </r>
    <r>
      <rPr>
        <b/>
        <sz val="11"/>
        <color theme="1"/>
        <rFont val="Calibri"/>
        <family val="2"/>
        <scheme val="minor"/>
      </rPr>
      <t>fila 32 (para el riesgo CP.R4), fila 38 (para el riesgo CP.R5), fila 46 (para el riesgo CP.R6) y fila 51 (para el riesgo CP.R7)</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 xml:space="preserve">  de la misma pestaña para las filas del riesgo CP.R4 una nueva referencia CP.R4.1 (para la segunda CP), CP.R4.2 (para la tercera CP) y así sucesivamente para las siguientes CP. Las nuevas referencias de las filas del riesgo CP.R5 serían CP.R5.1 (para la segunda CP), CP.R5.2 (para la tercera CP) y así sucesivamente para los siguientes CP. Para los riesgos CP.R6 y CP.R7 deberá repetir el mismo ejercicio.
4º Copiar el contenido (</t>
    </r>
    <r>
      <rPr>
        <b/>
        <sz val="11"/>
        <color theme="1"/>
        <rFont val="Calibri"/>
        <family val="2"/>
        <scheme val="minor"/>
      </rPr>
      <t xml:space="preserve">Columnas "C","D", "H"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correspondiente a cada riesgo ( CP.R4, CP.R5, CP.R6 y CP.R7)
5º Añadir al final del indicador de riesgo o control de las filas creadas correspondientes a cada riesgo (CP.R4, CP.R5, CP.R6, CP.R7), en la </t>
    </r>
    <r>
      <rPr>
        <b/>
        <sz val="11"/>
        <color theme="1"/>
        <rFont val="Calibri"/>
        <family val="2"/>
        <scheme val="minor"/>
      </rPr>
      <t>columna "C" y "H"</t>
    </r>
    <r>
      <rPr>
        <sz val="11"/>
        <color theme="1"/>
        <rFont val="Calibri"/>
        <family val="2"/>
        <scheme val="minor"/>
      </rPr>
      <t>, el</t>
    </r>
    <r>
      <rPr>
        <b/>
        <sz val="11"/>
        <color theme="1"/>
        <rFont val="Calibri"/>
        <family val="2"/>
        <scheme val="minor"/>
      </rPr>
      <t xml:space="preserve"> 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</si>
  <si>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t>INSTRUCCIONES DE USO DE LA HERRAMIENTA DE EVALUACIÓN RIESGO DE FRAUDE Y CORRUPCIÓN. (MATRIZ DE RIESGOS)</t>
  </si>
  <si>
    <t>1. Elija el método de gestión:  A las Entidades Privadas les corresponde el método de gestión de Ejecución Propia / Contrato Privado (CP). En el caso en que deseé realizar la evaluación separada de varias CP heterogéneas debido a su naturaleza deberá crear en la presente hoja las referencias de riesgos, indicadores y controles correspondientes propuestos.(ver instrucciones en la pestaña Introducción).</t>
  </si>
  <si>
    <t>El objetivo de la matriz es que la puntuación del riesgo neto obtenida, tanto para cada riesgo como para cada uno de los indicadores de riesgo asociados a ellos, sirva como referencia a la entidad para prevenir en cada riesgo identificado el posible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fraude, corrupción.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nuevo caso de fraude, infracción relevante, o si se producen cambios significativos en el entorno de la entidad tales como modificaciones normativas, cambios de procedimiento, tecnología, personal, etc., relacionadas con el presente principio transversal de fraude y corrupción.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</si>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</sst>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1"/>
      <color rgb="FFFF0000"/>
      <name val="Calibri"/>
      <family val="2"/>
      <scheme val="minor"/>
    </font>
    <font>
      <b/>
      <sz val="11"/>
      <name val="Calibri"/>
      <family val="2"/>
      <scheme val="minor"/>
    </font>
    <font>
      <b/>
      <u/>
      <sz val="1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2"/>
      <name val="Calibri"/>
      <family val="2"/>
      <scheme val="minor"/>
    </font>
    <font>
      <b/>
      <sz val="11"/>
      <color theme="0"/>
      <name val="Calibri"/>
      <family val="2"/>
      <scheme val="minor"/>
    </font>
    <font>
      <sz val="11"/>
      <color theme="0"/>
      <name val="Calibri"/>
      <family val="2"/>
      <scheme val="minor"/>
    </font>
    <font>
      <i/>
      <sz val="10"/>
      <color theme="1"/>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rgb="FF00B0F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2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7" fillId="0" borderId="15" xfId="0" applyFont="1" applyBorder="1" applyAlignment="1" applyProtection="1">
      <alignment vertical="center" wrapText="1"/>
      <protection locked="0"/>
    </xf>
    <xf numFmtId="0" fontId="27" fillId="0" borderId="15" xfId="0" applyFont="1" applyBorder="1" applyAlignment="1" applyProtection="1">
      <alignment vertical="center"/>
      <protection locked="0"/>
    </xf>
    <xf numFmtId="0" fontId="27" fillId="0" borderId="15" xfId="0" applyFont="1" applyBorder="1" applyAlignment="1" applyProtection="1">
      <alignment horizontal="center" vertical="center"/>
      <protection locked="0"/>
    </xf>
    <xf numFmtId="0" fontId="0" fillId="0" borderId="16" xfId="0" applyBorder="1"/>
    <xf numFmtId="0" fontId="29" fillId="0" borderId="9" xfId="0" applyFont="1" applyBorder="1" applyAlignment="1" applyProtection="1">
      <alignment vertical="center"/>
      <protection locked="0"/>
    </xf>
    <xf numFmtId="0" fontId="0" fillId="0" borderId="13" xfId="0" applyBorder="1"/>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1" fillId="0" borderId="15"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2" fillId="0" borderId="13" xfId="0" applyFont="1" applyBorder="1" applyAlignment="1">
      <alignment vertical="center" wrapText="1"/>
    </xf>
    <xf numFmtId="0" fontId="27"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8"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2"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7" fillId="0" borderId="0" xfId="0" applyFont="1" applyAlignment="1">
      <alignment vertical="center"/>
    </xf>
    <xf numFmtId="0" fontId="28" fillId="15" borderId="12" xfId="0" applyFont="1" applyFill="1" applyBorder="1" applyAlignment="1">
      <alignment vertical="center" wrapText="1"/>
    </xf>
    <xf numFmtId="0" fontId="28"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1" fontId="0" fillId="0" borderId="1" xfId="0" applyNumberFormat="1" applyBorder="1" applyAlignment="1">
      <alignment horizontal="center"/>
    </xf>
    <xf numFmtId="0" fontId="27" fillId="0" borderId="1" xfId="0" applyFont="1" applyBorder="1" applyAlignment="1">
      <alignment vertical="center"/>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39" fillId="0" borderId="0" xfId="1" applyFont="1"/>
    <xf numFmtId="0" fontId="20" fillId="0" borderId="0" xfId="1" applyFont="1" applyAlignment="1">
      <alignment wrapText="1"/>
    </xf>
    <xf numFmtId="0" fontId="40" fillId="0" borderId="0" xfId="1" applyFont="1" applyAlignment="1">
      <alignment wrapText="1"/>
    </xf>
    <xf numFmtId="0" fontId="41" fillId="0" borderId="0" xfId="1" applyFont="1" applyAlignment="1">
      <alignment wrapText="1"/>
    </xf>
    <xf numFmtId="0" fontId="40"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28" fillId="0" borderId="3" xfId="0" applyFont="1" applyBorder="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15" borderId="1" xfId="0" applyFont="1" applyFill="1" applyBorder="1" applyAlignment="1">
      <alignment horizontal="center" vertical="center"/>
    </xf>
    <xf numFmtId="0" fontId="28"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28" fillId="0" borderId="0" xfId="0" applyFont="1" applyAlignment="1">
      <alignment vertical="center" wrapText="1"/>
    </xf>
    <xf numFmtId="0" fontId="28" fillId="15" borderId="1" xfId="0" applyFont="1" applyFill="1" applyBorder="1" applyAlignment="1">
      <alignment vertical="center" wrapText="1"/>
    </xf>
    <xf numFmtId="0" fontId="10" fillId="17" borderId="1" xfId="1" applyFont="1" applyFill="1" applyBorder="1" applyAlignment="1">
      <alignment horizontal="left" vertical="center" wrapText="1"/>
    </xf>
    <xf numFmtId="0" fontId="12" fillId="17" borderId="1" xfId="1" applyFont="1" applyFill="1" applyBorder="1" applyAlignment="1">
      <alignment horizontal="left" vertical="center" wrapText="1"/>
    </xf>
    <xf numFmtId="0" fontId="36" fillId="0" borderId="0" xfId="0" applyFont="1" applyAlignment="1">
      <alignment vertical="center"/>
    </xf>
    <xf numFmtId="0" fontId="11" fillId="0" borderId="1" xfId="1" applyBorder="1"/>
    <xf numFmtId="0" fontId="13" fillId="9" borderId="6" xfId="1" applyFont="1" applyFill="1" applyBorder="1" applyAlignment="1">
      <alignment vertical="center" wrapText="1"/>
    </xf>
    <xf numFmtId="1" fontId="10" fillId="14" borderId="6" xfId="1" applyNumberFormat="1" applyFont="1" applyFill="1" applyBorder="1" applyAlignment="1">
      <alignment horizontal="center" vertical="center"/>
    </xf>
    <xf numFmtId="0" fontId="11" fillId="0" borderId="6" xfId="1" applyBorder="1"/>
    <xf numFmtId="0" fontId="10" fillId="9" borderId="6" xfId="1" applyFont="1" applyFill="1" applyBorder="1" applyAlignment="1" applyProtection="1">
      <alignment horizontal="center" vertical="center"/>
      <protection locked="0"/>
    </xf>
    <xf numFmtId="1" fontId="10" fillId="9" borderId="6" xfId="1" applyNumberFormat="1" applyFont="1" applyFill="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42" fillId="0" borderId="0" xfId="1" applyFont="1"/>
    <xf numFmtId="1" fontId="10" fillId="14" borderId="1" xfId="1" applyNumberFormat="1" applyFont="1" applyFill="1" applyBorder="1" applyAlignment="1" applyProtection="1">
      <alignment horizontal="center" vertical="center"/>
      <protection locked="0"/>
    </xf>
    <xf numFmtId="0" fontId="11" fillId="0" borderId="1" xfId="1" applyBorder="1" applyProtection="1">
      <protection locked="0"/>
    </xf>
    <xf numFmtId="1" fontId="10" fillId="14" borderId="6" xfId="1" applyNumberFormat="1" applyFont="1" applyFill="1" applyBorder="1" applyAlignment="1" applyProtection="1">
      <alignment horizontal="center" vertical="center"/>
      <protection locked="0"/>
    </xf>
    <xf numFmtId="0" fontId="27" fillId="4" borderId="1" xfId="0" applyFont="1" applyFill="1" applyBorder="1" applyAlignment="1" applyProtection="1">
      <alignment horizontal="center" vertical="center" wrapText="1"/>
      <protection locked="0"/>
    </xf>
    <xf numFmtId="1" fontId="0" fillId="18" borderId="1" xfId="0" applyNumberFormat="1" applyFill="1" applyBorder="1" applyAlignment="1">
      <alignment horizontal="center"/>
    </xf>
    <xf numFmtId="0" fontId="12" fillId="17" borderId="1" xfId="1" applyFont="1" applyFill="1" applyBorder="1" applyAlignment="1">
      <alignment horizontal="center" vertical="center" wrapText="1"/>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12" fillId="0" borderId="1" xfId="1" applyFont="1" applyBorder="1" applyAlignment="1">
      <alignment horizontal="center" vertical="center"/>
    </xf>
    <xf numFmtId="0" fontId="43" fillId="19" borderId="1" xfId="0" applyFont="1" applyFill="1" applyBorder="1" applyAlignment="1">
      <alignment horizontal="center" vertical="center"/>
    </xf>
    <xf numFmtId="0" fontId="44" fillId="19" borderId="1" xfId="0" applyFont="1" applyFill="1" applyBorder="1" applyAlignment="1">
      <alignment horizontal="center" vertical="center"/>
    </xf>
    <xf numFmtId="0" fontId="44" fillId="19" borderId="1" xfId="0"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wrapText="1"/>
      <protection locked="0"/>
    </xf>
    <xf numFmtId="0" fontId="0" fillId="0" borderId="1" xfId="0" applyBorder="1" applyProtection="1">
      <protection locked="0"/>
    </xf>
    <xf numFmtId="0" fontId="10" fillId="0" borderId="1" xfId="1" applyFont="1" applyBorder="1" applyProtection="1">
      <protection locked="0"/>
    </xf>
    <xf numFmtId="0" fontId="43" fillId="20" borderId="1" xfId="0" applyFont="1" applyFill="1" applyBorder="1" applyAlignment="1">
      <alignment horizontal="center" vertical="center"/>
    </xf>
    <xf numFmtId="0" fontId="43" fillId="21" borderId="1" xfId="0" applyFont="1" applyFill="1" applyBorder="1" applyAlignment="1">
      <alignment horizontal="center" vertical="center"/>
    </xf>
    <xf numFmtId="0" fontId="43" fillId="22" borderId="1" xfId="0" applyFont="1" applyFill="1" applyBorder="1" applyAlignment="1">
      <alignment horizontal="center" vertical="center"/>
    </xf>
    <xf numFmtId="0" fontId="44" fillId="20" borderId="1" xfId="0" applyFont="1" applyFill="1" applyBorder="1" applyAlignment="1">
      <alignment horizontal="center" vertical="center"/>
    </xf>
    <xf numFmtId="0" fontId="44" fillId="21" borderId="1" xfId="0" applyFont="1" applyFill="1" applyBorder="1" applyAlignment="1">
      <alignment horizontal="center" vertical="center"/>
    </xf>
    <xf numFmtId="0" fontId="1" fillId="0" borderId="0" xfId="0" applyFont="1"/>
    <xf numFmtId="0" fontId="44" fillId="21" borderId="1" xfId="0" applyFont="1" applyFill="1" applyBorder="1" applyAlignment="1" applyProtection="1">
      <alignment horizontal="center" vertical="center"/>
      <protection locked="0"/>
    </xf>
    <xf numFmtId="0" fontId="44" fillId="20" borderId="1" xfId="0" applyFont="1" applyFill="1" applyBorder="1" applyAlignment="1" applyProtection="1">
      <alignment horizontal="center" vertical="center"/>
      <protection locked="0"/>
    </xf>
    <xf numFmtId="0" fontId="43" fillId="22" borderId="1" xfId="0" applyFont="1" applyFill="1" applyBorder="1" applyAlignment="1" applyProtection="1">
      <alignment horizontal="center" vertical="center"/>
      <protection locked="0"/>
    </xf>
    <xf numFmtId="0" fontId="0" fillId="0" borderId="0" xfId="0" applyAlignment="1">
      <alignment horizontal="left" vertical="center" wrapText="1"/>
    </xf>
    <xf numFmtId="0" fontId="35" fillId="0" borderId="0" xfId="0" applyFont="1" applyAlignment="1">
      <alignment vertical="top" wrapText="1"/>
    </xf>
    <xf numFmtId="0" fontId="6" fillId="0" borderId="0" xfId="0" applyFont="1" applyAlignment="1">
      <alignment horizontal="left" vertical="center" wrapText="1"/>
    </xf>
    <xf numFmtId="0" fontId="33" fillId="0" borderId="0" xfId="0" applyFont="1" applyAlignment="1" applyProtection="1">
      <alignment vertical="center" wrapText="1"/>
      <protection locked="0"/>
    </xf>
    <xf numFmtId="0" fontId="45" fillId="0" borderId="0" xfId="0" applyFont="1" applyAlignment="1" applyProtection="1">
      <alignment horizontal="left" vertical="center" wrapText="1"/>
      <protection locked="0"/>
    </xf>
    <xf numFmtId="0" fontId="13" fillId="0" borderId="0" xfId="1" applyFont="1" applyAlignment="1">
      <alignment horizontal="center" wrapText="1"/>
    </xf>
    <xf numFmtId="0" fontId="17" fillId="0" borderId="0" xfId="1" applyFont="1" applyAlignment="1">
      <alignment horizontal="center" vertical="center" wrapText="1"/>
    </xf>
    <xf numFmtId="0" fontId="38" fillId="23" borderId="1" xfId="1" applyFont="1" applyFill="1" applyBorder="1" applyAlignment="1">
      <alignment vertical="center" wrapText="1"/>
    </xf>
    <xf numFmtId="0" fontId="10" fillId="23" borderId="1" xfId="1" applyFont="1" applyFill="1" applyBorder="1" applyAlignment="1">
      <alignment vertical="center" wrapText="1"/>
    </xf>
    <xf numFmtId="0" fontId="1" fillId="6" borderId="1" xfId="0" applyFont="1" applyFill="1" applyBorder="1" applyAlignment="1">
      <alignment horizontal="center" vertical="center" wrapText="1"/>
    </xf>
    <xf numFmtId="0" fontId="0" fillId="0" borderId="0" xfId="0" quotePrefix="1"/>
    <xf numFmtId="0" fontId="11" fillId="0" borderId="6" xfId="1" applyBorder="1" applyProtection="1">
      <protection locked="0"/>
    </xf>
    <xf numFmtId="0" fontId="0" fillId="0" borderId="0" xfId="0" quotePrefix="1" applyAlignment="1">
      <alignment horizontal="left" vertical="center" indent="1"/>
    </xf>
    <xf numFmtId="0" fontId="4"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xf>
    <xf numFmtId="0" fontId="24" fillId="0" borderId="0" xfId="2" applyAlignment="1" applyProtection="1">
      <alignment horizontal="left" vertical="center" wrapText="1"/>
      <protection locked="0"/>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0" fillId="0" borderId="0" xfId="0" applyAlignment="1">
      <alignment vertical="top"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vertical="center" wrapText="1"/>
    </xf>
    <xf numFmtId="0" fontId="5" fillId="0" borderId="0" xfId="0" applyFont="1" applyAlignment="1">
      <alignment vertical="top"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5" fillId="0" borderId="0" xfId="0" applyFont="1" applyAlignment="1">
      <alignment horizontal="justify" vertical="center" wrapText="1"/>
    </xf>
    <xf numFmtId="0" fontId="25"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 fillId="2" borderId="0" xfId="0" applyFont="1" applyFill="1" applyAlignment="1">
      <alignment vertical="center" wrapText="1"/>
    </xf>
    <xf numFmtId="0" fontId="5" fillId="0" borderId="0" xfId="0" applyFont="1" applyAlignment="1">
      <alignment horizontal="left" vertical="top" wrapText="1"/>
    </xf>
    <xf numFmtId="0" fontId="25" fillId="0" borderId="0" xfId="0" applyFont="1" applyAlignment="1">
      <alignment vertical="center" wrapText="1"/>
    </xf>
    <xf numFmtId="0" fontId="6" fillId="0" borderId="0" xfId="0" applyFont="1" applyAlignment="1">
      <alignment horizontal="left" vertical="center" wrapText="1"/>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0" fillId="0" borderId="0" xfId="0" applyAlignment="1">
      <alignment horizontal="left" wrapText="1"/>
    </xf>
    <xf numFmtId="0" fontId="24" fillId="0" borderId="0" xfId="2" applyBorder="1" applyAlignment="1" applyProtection="1">
      <alignment horizontal="left" wrapText="1"/>
      <protection locked="0"/>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45" fillId="0" borderId="0" xfId="0" applyFont="1" applyAlignment="1">
      <alignment horizontal="left" vertical="center" wrapText="1"/>
    </xf>
    <xf numFmtId="0" fontId="0" fillId="0" borderId="0" xfId="0" applyAlignment="1" applyProtection="1">
      <alignment horizontal="center" vertical="center" wrapText="1"/>
      <protection locked="0"/>
    </xf>
    <xf numFmtId="0" fontId="28" fillId="0" borderId="0" xfId="0" applyFont="1" applyAlignment="1">
      <alignment horizontal="center" vertical="center" wrapText="1"/>
    </xf>
    <xf numFmtId="0" fontId="28" fillId="15" borderId="1" xfId="0" applyFont="1" applyFill="1" applyBorder="1" applyAlignment="1">
      <alignment horizontal="center" vertical="center" wrapText="1"/>
    </xf>
    <xf numFmtId="0" fontId="33" fillId="0" borderId="0" xfId="0" applyFont="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left" vertical="center" wrapText="1"/>
    </xf>
    <xf numFmtId="0" fontId="0" fillId="8" borderId="0" xfId="0" applyFill="1" applyAlignment="1" applyProtection="1">
      <alignment horizontal="center" vertical="center" wrapText="1"/>
      <protection locked="0"/>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0">
    <dxf>
      <fill>
        <patternFill>
          <bgColor rgb="FFC6EFCE"/>
        </patternFill>
      </fill>
    </dxf>
    <dxf>
      <fill>
        <patternFill>
          <bgColor rgb="FFFFEB9C"/>
        </patternFill>
      </fill>
    </dxf>
    <dxf>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3300"/>
      <color rgb="FFFF4F4F"/>
      <color rgb="FFDFF1CB"/>
      <color rgb="FFC6EFCE"/>
      <color rgb="FFFFFFFF"/>
      <color rgb="FFFF6D6D"/>
      <color rgb="FFFF5757"/>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529167</xdr:colOff>
      <xdr:row>31</xdr:row>
      <xdr:rowOff>402522</xdr:rowOff>
    </xdr:from>
    <xdr:to>
      <xdr:col>3</xdr:col>
      <xdr:colOff>1730798</xdr:colOff>
      <xdr:row>32</xdr:row>
      <xdr:rowOff>3183136</xdr:rowOff>
    </xdr:to>
    <xdr:pic>
      <xdr:nvPicPr>
        <xdr:cNvPr id="4" name="Imagen 3">
          <a:extLst>
            <a:ext uri="{FF2B5EF4-FFF2-40B4-BE49-F238E27FC236}">
              <a16:creationId xmlns:a16="http://schemas.microsoft.com/office/drawing/2014/main" id="{13623009-FAE6-6075-D8CC-016454A931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7" y="13621105"/>
          <a:ext cx="5702511" cy="3197174"/>
        </a:xfrm>
        <a:prstGeom prst="rect">
          <a:avLst/>
        </a:prstGeom>
      </xdr:spPr>
    </xdr:pic>
    <xdr:clientData/>
  </xdr:twoCellAnchor>
  <xdr:twoCellAnchor editAs="oneCell">
    <xdr:from>
      <xdr:col>3</xdr:col>
      <xdr:colOff>2101215</xdr:colOff>
      <xdr:row>32</xdr:row>
      <xdr:rowOff>158216</xdr:rowOff>
    </xdr:from>
    <xdr:to>
      <xdr:col>4</xdr:col>
      <xdr:colOff>4553586</xdr:colOff>
      <xdr:row>32</xdr:row>
      <xdr:rowOff>2990306</xdr:rowOff>
    </xdr:to>
    <xdr:pic>
      <xdr:nvPicPr>
        <xdr:cNvPr id="3" name="Imagen 2">
          <a:extLst>
            <a:ext uri="{FF2B5EF4-FFF2-40B4-BE49-F238E27FC236}">
              <a16:creationId xmlns:a16="http://schemas.microsoft.com/office/drawing/2014/main" id="{272D42BF-E86B-8955-3572-B4CD649B54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9715" y="13789549"/>
          <a:ext cx="4866429" cy="283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286463</xdr:colOff>
      <xdr:row>1</xdr:row>
      <xdr:rowOff>102765</xdr:rowOff>
    </xdr:from>
    <xdr:to>
      <xdr:col>4</xdr:col>
      <xdr:colOff>633440</xdr:colOff>
      <xdr:row>2</xdr:row>
      <xdr:rowOff>148485</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8263" y="289032"/>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853526</xdr:colOff>
      <xdr:row>1</xdr:row>
      <xdr:rowOff>33866</xdr:rowOff>
    </xdr:from>
    <xdr:to>
      <xdr:col>4</xdr:col>
      <xdr:colOff>1447799</xdr:colOff>
      <xdr:row>2</xdr:row>
      <xdr:rowOff>203325</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65326" y="220133"/>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990600</xdr:colOff>
      <xdr:row>1</xdr:row>
      <xdr:rowOff>16934</xdr:rowOff>
    </xdr:from>
    <xdr:to>
      <xdr:col>4</xdr:col>
      <xdr:colOff>129752</xdr:colOff>
      <xdr:row>2</xdr:row>
      <xdr:rowOff>243629</xdr:rowOff>
    </xdr:to>
    <xdr:pic>
      <xdr:nvPicPr>
        <xdr:cNvPr id="2" name="Imagen 1">
          <a:extLst>
            <a:ext uri="{FF2B5EF4-FFF2-40B4-BE49-F238E27FC236}">
              <a16:creationId xmlns:a16="http://schemas.microsoft.com/office/drawing/2014/main" id="{1713E582-91BA-A1C7-B5A0-77B5F4FBD2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81867" y="203201"/>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oe.es/buscar/doc.php?id=BOE-A-2023-4513"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boe.es/buscar/act.php?id=BOE-A-1995-25444"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doue/2017/198/L00029-0004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7"/>
  <sheetViews>
    <sheetView showGridLines="0" tabSelected="1" zoomScale="90" zoomScaleNormal="90" workbookViewId="0">
      <selection activeCell="D14" sqref="D14"/>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97" t="s">
        <v>342</v>
      </c>
      <c r="B1" s="188"/>
      <c r="C1" s="188"/>
      <c r="D1" s="188"/>
      <c r="E1" s="188"/>
      <c r="F1" s="1"/>
      <c r="G1" s="1"/>
      <c r="H1" s="1"/>
      <c r="I1" s="1"/>
      <c r="J1" s="1"/>
      <c r="K1" s="1"/>
      <c r="L1" s="1"/>
      <c r="M1" s="1"/>
      <c r="N1" s="1"/>
      <c r="O1" s="1"/>
      <c r="P1" s="1"/>
    </row>
    <row r="2" spans="1:16" ht="18" x14ac:dyDescent="0.35">
      <c r="A2" s="2"/>
      <c r="B2" s="38"/>
      <c r="C2" s="2"/>
      <c r="D2" s="2"/>
      <c r="E2" s="2"/>
      <c r="F2" s="1"/>
      <c r="G2" s="1"/>
      <c r="H2" s="1"/>
      <c r="I2" s="1"/>
      <c r="J2" s="1"/>
      <c r="K2" s="1"/>
      <c r="L2" s="1"/>
      <c r="M2" s="1"/>
      <c r="N2" s="1"/>
      <c r="O2" s="1"/>
      <c r="P2" s="1"/>
    </row>
    <row r="3" spans="1:16" ht="18" x14ac:dyDescent="0.35">
      <c r="A3" s="3" t="s">
        <v>295</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345</v>
      </c>
      <c r="B5" s="2"/>
      <c r="C5" s="2"/>
      <c r="D5" s="2"/>
      <c r="E5" s="2"/>
      <c r="F5" s="1"/>
      <c r="G5" s="1"/>
      <c r="H5" s="1"/>
      <c r="I5" s="1"/>
      <c r="J5" s="1"/>
      <c r="K5" s="1"/>
      <c r="L5" s="1"/>
      <c r="M5" s="1"/>
      <c r="N5" s="1"/>
      <c r="O5" s="1"/>
      <c r="P5" s="1"/>
    </row>
    <row r="6" spans="1:16" ht="18" x14ac:dyDescent="0.35">
      <c r="A6" s="175" t="s">
        <v>346</v>
      </c>
      <c r="B6" s="2"/>
      <c r="C6" s="2"/>
      <c r="D6" s="2"/>
      <c r="E6" s="2"/>
      <c r="F6" s="1"/>
      <c r="G6" s="1"/>
      <c r="H6" s="1"/>
      <c r="I6" s="1"/>
      <c r="J6" s="1"/>
      <c r="K6" s="1"/>
      <c r="L6" s="1"/>
      <c r="M6" s="1"/>
      <c r="N6" s="1"/>
      <c r="O6" s="1"/>
      <c r="P6" s="1"/>
    </row>
    <row r="7" spans="1:16" ht="18" x14ac:dyDescent="0.35">
      <c r="A7" s="175" t="s">
        <v>347</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339</v>
      </c>
      <c r="B9" s="2"/>
      <c r="C9" s="2"/>
      <c r="D9" s="2"/>
      <c r="E9" s="2"/>
      <c r="F9" s="1"/>
      <c r="G9" s="1"/>
      <c r="H9" s="1"/>
      <c r="I9" s="1"/>
      <c r="J9" s="1"/>
      <c r="K9" s="1"/>
      <c r="L9" s="1"/>
      <c r="M9" s="1"/>
      <c r="N9" s="1"/>
      <c r="O9" s="1"/>
      <c r="P9" s="1"/>
    </row>
    <row r="10" spans="1:16" ht="18" x14ac:dyDescent="0.35">
      <c r="A10" s="4" t="s">
        <v>90</v>
      </c>
      <c r="B10" s="2"/>
      <c r="C10" s="2"/>
      <c r="D10" s="2"/>
      <c r="E10" s="2"/>
      <c r="F10" s="1"/>
      <c r="G10" s="1"/>
      <c r="H10" s="1"/>
      <c r="I10" s="1"/>
      <c r="J10" s="1"/>
      <c r="K10" s="1"/>
      <c r="L10" s="1"/>
      <c r="M10" s="1"/>
      <c r="N10" s="1"/>
      <c r="O10" s="1"/>
      <c r="P10" s="1"/>
    </row>
    <row r="11" spans="1:16" ht="18" x14ac:dyDescent="0.35">
      <c r="A11" s="4" t="s">
        <v>224</v>
      </c>
      <c r="B11" s="2"/>
      <c r="C11" s="2"/>
      <c r="D11" s="2"/>
      <c r="E11" s="2"/>
      <c r="F11" s="1"/>
      <c r="G11" s="1"/>
      <c r="H11" s="1"/>
      <c r="I11" s="1"/>
      <c r="J11" s="1"/>
      <c r="K11" s="1"/>
      <c r="L11" s="1"/>
      <c r="M11" s="1"/>
      <c r="N11" s="1"/>
      <c r="O11" s="1"/>
      <c r="P11" s="1"/>
    </row>
    <row r="12" spans="1:16" ht="18" x14ac:dyDescent="0.35">
      <c r="A12" s="4"/>
      <c r="B12" s="128" t="s">
        <v>332</v>
      </c>
      <c r="C12" s="4"/>
      <c r="D12" s="4"/>
      <c r="E12" s="4"/>
      <c r="H12" s="116"/>
      <c r="I12" s="1"/>
      <c r="J12" s="1"/>
      <c r="K12" s="1"/>
      <c r="L12" s="1"/>
      <c r="M12" s="1"/>
      <c r="N12" s="1"/>
      <c r="O12" s="1"/>
      <c r="P12" s="1"/>
    </row>
    <row r="13" spans="1:16" ht="34.200000000000003" customHeight="1" x14ac:dyDescent="0.35">
      <c r="B13" s="198" t="s">
        <v>340</v>
      </c>
      <c r="C13" s="198"/>
      <c r="D13" s="198"/>
      <c r="E13" s="198"/>
      <c r="G13" s="1"/>
      <c r="H13" s="1"/>
      <c r="I13" s="1"/>
      <c r="J13" s="1"/>
      <c r="K13" s="1"/>
      <c r="L13" s="1"/>
      <c r="M13" s="1"/>
      <c r="N13" s="1"/>
      <c r="O13" s="1"/>
      <c r="P13" s="1"/>
    </row>
    <row r="14" spans="1:16" ht="17.399999999999999" customHeight="1" x14ac:dyDescent="0.35">
      <c r="A14" s="5" t="s">
        <v>333</v>
      </c>
      <c r="G14" s="1"/>
      <c r="H14" s="1"/>
      <c r="I14" s="1"/>
      <c r="J14" s="1"/>
      <c r="K14" s="1"/>
      <c r="L14" s="1"/>
      <c r="M14" s="1"/>
      <c r="N14" s="1"/>
      <c r="O14" s="1"/>
      <c r="P14" s="1"/>
    </row>
    <row r="15" spans="1:16" ht="17.399999999999999" customHeight="1" x14ac:dyDescent="0.35">
      <c r="A15" s="5" t="s">
        <v>92</v>
      </c>
      <c r="G15" s="1"/>
      <c r="H15" s="1"/>
      <c r="I15" s="1"/>
      <c r="J15" s="1"/>
      <c r="K15" s="1"/>
      <c r="L15" s="1"/>
      <c r="M15" s="1"/>
      <c r="N15" s="1"/>
      <c r="O15" s="1"/>
      <c r="P15" s="1"/>
    </row>
    <row r="16" spans="1:16" ht="12" customHeight="1" x14ac:dyDescent="0.35">
      <c r="A16" s="4"/>
      <c r="G16" s="1"/>
      <c r="H16" s="1"/>
      <c r="I16" s="1"/>
      <c r="J16" s="1"/>
      <c r="K16" s="1"/>
      <c r="L16" s="1"/>
      <c r="M16" s="1"/>
      <c r="N16" s="1"/>
      <c r="O16" s="1"/>
      <c r="P16" s="1"/>
    </row>
    <row r="17" spans="1:16" ht="18" x14ac:dyDescent="0.35">
      <c r="A17" s="4" t="s">
        <v>334</v>
      </c>
      <c r="B17" s="4"/>
      <c r="C17" s="4"/>
      <c r="D17" s="4"/>
      <c r="E17" s="4"/>
      <c r="G17" s="1"/>
      <c r="H17" s="1"/>
      <c r="I17" s="1"/>
      <c r="J17" s="1"/>
      <c r="K17" s="1"/>
      <c r="L17" s="1"/>
      <c r="M17" s="1"/>
      <c r="N17" s="1"/>
      <c r="O17" s="1"/>
      <c r="P17" s="1"/>
    </row>
    <row r="18" spans="1:16" ht="18" customHeight="1" x14ac:dyDescent="0.35">
      <c r="C18" s="123"/>
      <c r="D18" s="123"/>
      <c r="E18" s="123"/>
      <c r="G18" s="1"/>
      <c r="H18" s="1"/>
      <c r="I18" s="1"/>
      <c r="J18" s="1"/>
      <c r="K18" s="1"/>
      <c r="L18" s="1"/>
      <c r="M18" s="1"/>
      <c r="N18" s="1"/>
      <c r="O18" s="1"/>
      <c r="P18" s="1"/>
    </row>
    <row r="19" spans="1:16" ht="18" customHeight="1" x14ac:dyDescent="0.35">
      <c r="A19" t="s">
        <v>91</v>
      </c>
      <c r="B19" s="123"/>
      <c r="C19" s="123"/>
      <c r="D19" s="123"/>
      <c r="E19" s="123"/>
      <c r="G19" s="1"/>
      <c r="H19" s="1"/>
      <c r="I19" s="1"/>
      <c r="J19" s="1"/>
      <c r="K19" s="1"/>
      <c r="L19" s="1"/>
      <c r="M19" s="1"/>
      <c r="N19" s="1"/>
      <c r="O19" s="1"/>
      <c r="P19" s="1"/>
    </row>
    <row r="20" spans="1:16" ht="94.8" customHeight="1" x14ac:dyDescent="0.35">
      <c r="A20" s="4"/>
      <c r="B20" s="178" t="s">
        <v>301</v>
      </c>
      <c r="C20" s="178"/>
      <c r="D20" s="178"/>
      <c r="E20" s="178"/>
      <c r="G20" s="1"/>
      <c r="H20" s="1"/>
      <c r="I20" s="1"/>
      <c r="J20" s="1"/>
      <c r="K20" s="1"/>
      <c r="L20" s="1"/>
      <c r="M20" s="1"/>
      <c r="N20" s="1"/>
      <c r="O20" s="1"/>
      <c r="P20" s="1"/>
    </row>
    <row r="21" spans="1:16" ht="21.6" customHeight="1" x14ac:dyDescent="0.35">
      <c r="A21" t="s">
        <v>227</v>
      </c>
      <c r="B21" s="123"/>
      <c r="C21" s="123"/>
      <c r="D21" s="123"/>
      <c r="E21" s="123"/>
      <c r="G21" s="1"/>
      <c r="I21" s="1"/>
      <c r="J21" s="1"/>
      <c r="K21" s="1"/>
      <c r="L21" s="1"/>
      <c r="M21" s="1"/>
      <c r="N21" s="1"/>
      <c r="O21" s="1"/>
      <c r="P21" s="1"/>
    </row>
    <row r="22" spans="1:16" ht="123.6" customHeight="1" x14ac:dyDescent="0.35">
      <c r="B22" s="178" t="s">
        <v>302</v>
      </c>
      <c r="C22" s="178"/>
      <c r="D22" s="178"/>
      <c r="E22" s="178"/>
      <c r="H22" s="1"/>
      <c r="I22" s="1"/>
      <c r="J22" s="1"/>
      <c r="K22" s="1"/>
      <c r="L22" s="1"/>
      <c r="M22" s="1"/>
      <c r="N22" s="1"/>
      <c r="O22" s="1"/>
      <c r="P22" s="1"/>
    </row>
    <row r="23" spans="1:16" ht="18" customHeight="1" x14ac:dyDescent="0.35">
      <c r="A23" s="4"/>
      <c r="B23" s="188"/>
      <c r="C23" s="188"/>
      <c r="D23" s="188"/>
      <c r="E23" s="188"/>
      <c r="G23" s="1"/>
      <c r="H23" s="1"/>
      <c r="I23" s="1"/>
      <c r="J23" s="1"/>
      <c r="K23" s="1"/>
      <c r="L23" s="1"/>
      <c r="M23" s="1"/>
      <c r="N23" s="1"/>
      <c r="O23" s="1"/>
      <c r="P23" s="1"/>
    </row>
    <row r="24" spans="1:16" ht="30" customHeight="1" x14ac:dyDescent="0.35">
      <c r="A24" s="5" t="s">
        <v>225</v>
      </c>
      <c r="B24" s="6"/>
      <c r="C24" s="6"/>
      <c r="D24" s="6"/>
      <c r="E24" s="6"/>
      <c r="G24" s="1"/>
      <c r="H24" s="1"/>
      <c r="I24" s="1"/>
      <c r="J24" s="1"/>
      <c r="K24" s="1"/>
      <c r="L24" s="1"/>
      <c r="M24" s="1"/>
      <c r="N24" s="1"/>
      <c r="O24" s="1"/>
      <c r="P24" s="1"/>
    </row>
    <row r="25" spans="1:16" ht="81" customHeight="1" x14ac:dyDescent="0.35">
      <c r="A25" s="4"/>
      <c r="B25" s="177" t="s">
        <v>335</v>
      </c>
      <c r="C25" s="177"/>
      <c r="D25" s="122"/>
      <c r="E25" s="122"/>
      <c r="G25" s="1"/>
      <c r="H25" s="1"/>
      <c r="I25" s="1"/>
      <c r="J25" s="1"/>
      <c r="K25" s="1"/>
      <c r="L25" s="1"/>
      <c r="M25" s="1"/>
      <c r="N25" s="1"/>
      <c r="O25" s="1"/>
      <c r="P25" s="1"/>
    </row>
    <row r="26" spans="1:16" ht="24" customHeight="1" x14ac:dyDescent="0.35">
      <c r="A26" s="4"/>
      <c r="B26" s="198" t="s">
        <v>318</v>
      </c>
      <c r="C26" s="198"/>
      <c r="D26" s="198"/>
      <c r="E26" s="198"/>
      <c r="G26" s="1"/>
      <c r="H26" s="1"/>
      <c r="I26" s="1"/>
      <c r="J26" s="1"/>
      <c r="K26" s="1"/>
      <c r="L26" s="1"/>
      <c r="M26" s="1"/>
      <c r="N26" s="1"/>
      <c r="O26" s="1"/>
      <c r="P26" s="1"/>
    </row>
    <row r="27" spans="1:16" ht="38.4" customHeight="1" x14ac:dyDescent="0.35">
      <c r="A27" s="164"/>
      <c r="B27" s="198" t="s">
        <v>303</v>
      </c>
      <c r="C27" s="198"/>
      <c r="D27" s="198"/>
      <c r="E27" s="198"/>
      <c r="G27" s="1"/>
      <c r="H27" s="1"/>
      <c r="I27" s="1"/>
      <c r="K27" s="1"/>
      <c r="L27" s="1"/>
      <c r="M27" s="1"/>
      <c r="N27" s="1"/>
      <c r="O27" s="1"/>
      <c r="P27" s="1"/>
    </row>
    <row r="28" spans="1:16" ht="22.2" customHeight="1" x14ac:dyDescent="0.35">
      <c r="A28" s="4"/>
      <c r="B28" s="198" t="s">
        <v>304</v>
      </c>
      <c r="C28" s="198"/>
      <c r="D28" s="198"/>
      <c r="E28" s="198"/>
      <c r="G28" s="1"/>
      <c r="H28" s="1"/>
      <c r="I28" s="1"/>
      <c r="J28" s="1"/>
      <c r="K28" s="1"/>
      <c r="L28" s="1"/>
      <c r="M28" s="1"/>
      <c r="N28" s="1"/>
      <c r="O28" s="1"/>
      <c r="P28" s="1"/>
    </row>
    <row r="29" spans="1:16" ht="71.400000000000006" customHeight="1" x14ac:dyDescent="0.35">
      <c r="A29" s="4"/>
      <c r="B29" s="177" t="s">
        <v>276</v>
      </c>
      <c r="C29" s="177"/>
      <c r="D29" s="177"/>
      <c r="E29" s="177"/>
      <c r="G29" s="1"/>
      <c r="H29" s="1"/>
      <c r="I29" s="1"/>
      <c r="J29" s="1"/>
      <c r="K29" s="1"/>
      <c r="L29" s="1"/>
      <c r="M29" s="1"/>
      <c r="N29" s="1"/>
      <c r="O29" s="1"/>
      <c r="P29" s="1"/>
    </row>
    <row r="30" spans="1:16" ht="20.399999999999999" customHeight="1" x14ac:dyDescent="0.35">
      <c r="A30" s="4"/>
      <c r="B30" s="177" t="s">
        <v>305</v>
      </c>
      <c r="C30" s="177"/>
      <c r="D30" s="177"/>
      <c r="E30" s="177"/>
      <c r="G30" s="1"/>
      <c r="H30" s="1"/>
      <c r="I30" s="1"/>
      <c r="J30" s="1"/>
      <c r="K30" s="1"/>
      <c r="L30" s="1"/>
      <c r="M30" s="1"/>
      <c r="N30" s="1"/>
      <c r="O30" s="1"/>
      <c r="P30" s="1"/>
    </row>
    <row r="31" spans="1:16" ht="196.8" customHeight="1" x14ac:dyDescent="0.35">
      <c r="A31" s="4"/>
      <c r="B31" s="177" t="s">
        <v>341</v>
      </c>
      <c r="C31" s="177"/>
      <c r="D31" s="177"/>
      <c r="E31" s="177"/>
      <c r="G31" s="1"/>
      <c r="H31" s="1"/>
      <c r="I31" s="1"/>
      <c r="J31" s="1"/>
      <c r="K31" s="1"/>
      <c r="L31" s="1"/>
      <c r="M31" s="1"/>
      <c r="N31" s="1"/>
      <c r="O31" s="1"/>
      <c r="P31" s="1"/>
    </row>
    <row r="32" spans="1:16" ht="32.4" customHeight="1" x14ac:dyDescent="0.35">
      <c r="A32" s="4"/>
      <c r="B32" s="200" t="s">
        <v>336</v>
      </c>
      <c r="C32" s="200"/>
      <c r="D32" s="200"/>
      <c r="E32" s="165" t="s">
        <v>337</v>
      </c>
      <c r="G32" s="1"/>
      <c r="H32" s="1"/>
      <c r="I32" s="1"/>
      <c r="J32" s="1"/>
      <c r="K32" s="1"/>
      <c r="L32" s="1"/>
      <c r="M32" s="1"/>
      <c r="N32" s="1"/>
      <c r="O32" s="1"/>
      <c r="P32" s="1"/>
    </row>
    <row r="33" spans="1:16" ht="267" customHeight="1" x14ac:dyDescent="0.35">
      <c r="A33" s="4"/>
      <c r="B33" s="163"/>
      <c r="C33" s="163"/>
      <c r="D33" s="163"/>
      <c r="E33" s="163"/>
      <c r="G33" s="1"/>
      <c r="H33" s="1"/>
      <c r="I33" s="1"/>
      <c r="J33" s="1"/>
      <c r="K33" s="1"/>
      <c r="L33" s="1"/>
      <c r="M33" s="1"/>
      <c r="N33" s="1"/>
      <c r="O33" s="1"/>
      <c r="P33" s="1"/>
    </row>
    <row r="34" spans="1:16" ht="30.6" customHeight="1" x14ac:dyDescent="0.35">
      <c r="A34" s="4"/>
      <c r="B34" s="177" t="s">
        <v>277</v>
      </c>
      <c r="C34" s="177"/>
      <c r="D34" s="177"/>
      <c r="E34" s="177"/>
      <c r="G34" s="1"/>
      <c r="H34" s="1"/>
      <c r="I34" s="1"/>
      <c r="J34" s="1"/>
      <c r="K34" s="1"/>
      <c r="L34" s="1"/>
      <c r="M34" s="1"/>
      <c r="N34" s="1"/>
      <c r="O34" s="1"/>
      <c r="P34" s="1"/>
    </row>
    <row r="35" spans="1:16" ht="42" customHeight="1" x14ac:dyDescent="0.35">
      <c r="A35" s="4"/>
      <c r="B35" s="177" t="s">
        <v>306</v>
      </c>
      <c r="C35" s="177"/>
      <c r="D35" s="177"/>
      <c r="E35" s="177"/>
      <c r="G35" s="1"/>
      <c r="H35" s="1"/>
      <c r="I35" s="1"/>
      <c r="J35" s="1"/>
      <c r="K35" s="1"/>
      <c r="L35" s="1"/>
      <c r="M35" s="1"/>
      <c r="N35" s="1"/>
      <c r="O35" s="1"/>
      <c r="P35" s="1"/>
    </row>
    <row r="36" spans="1:16" ht="18" x14ac:dyDescent="0.35">
      <c r="A36" s="4"/>
      <c r="B36" s="199"/>
      <c r="C36" s="199"/>
      <c r="D36" s="199"/>
      <c r="E36" s="199"/>
      <c r="G36" s="1"/>
      <c r="H36" s="1"/>
      <c r="I36" s="1"/>
      <c r="J36" s="1"/>
      <c r="K36" s="1"/>
      <c r="L36" s="1"/>
      <c r="M36" s="1"/>
      <c r="N36" s="1"/>
      <c r="O36" s="1"/>
      <c r="P36" s="1"/>
    </row>
    <row r="37" spans="1:16" ht="18" x14ac:dyDescent="0.35">
      <c r="A37" s="4"/>
      <c r="B37" s="199"/>
      <c r="C37" s="199"/>
      <c r="D37" s="199"/>
      <c r="E37" s="199"/>
      <c r="G37" s="1"/>
      <c r="H37" s="1"/>
      <c r="I37" s="1"/>
      <c r="J37" s="1"/>
      <c r="K37" s="1"/>
      <c r="L37" s="1"/>
      <c r="M37" s="1"/>
      <c r="N37" s="1"/>
      <c r="O37" s="1"/>
      <c r="P37" s="1"/>
    </row>
    <row r="38" spans="1:16" ht="22.8" customHeight="1" x14ac:dyDescent="0.35">
      <c r="A38" s="4"/>
      <c r="B38" s="4"/>
      <c r="C38" s="4"/>
      <c r="D38" s="4"/>
      <c r="E38" s="4"/>
      <c r="G38" s="1"/>
      <c r="H38" s="1"/>
      <c r="I38" s="1"/>
      <c r="J38" s="1"/>
      <c r="K38" s="1"/>
      <c r="L38" s="1"/>
      <c r="M38" s="1"/>
      <c r="N38" s="1"/>
      <c r="O38" s="1"/>
      <c r="P38" s="1"/>
    </row>
    <row r="39" spans="1:16" ht="18" x14ac:dyDescent="0.35">
      <c r="A39" s="176" t="s">
        <v>296</v>
      </c>
      <c r="B39" s="176"/>
      <c r="C39" s="4"/>
      <c r="D39" s="4"/>
      <c r="E39" s="4"/>
      <c r="G39" s="1"/>
      <c r="H39" s="1"/>
      <c r="I39" s="1"/>
      <c r="J39" s="1"/>
      <c r="K39" s="1"/>
      <c r="L39" s="1"/>
      <c r="M39" s="1"/>
      <c r="N39" s="1"/>
      <c r="O39" s="1"/>
      <c r="P39" s="1"/>
    </row>
    <row r="40" spans="1:16" ht="21.6" customHeight="1" x14ac:dyDescent="0.35">
      <c r="A40" s="177"/>
      <c r="B40" s="177"/>
      <c r="C40" s="177"/>
      <c r="D40" s="177"/>
      <c r="E40" s="177"/>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88" t="s">
        <v>233</v>
      </c>
      <c r="D45" s="188"/>
      <c r="E45" s="188"/>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21" customHeight="1" x14ac:dyDescent="0.35">
      <c r="A47" s="7"/>
      <c r="B47" s="8"/>
      <c r="C47" s="9">
        <v>1</v>
      </c>
      <c r="D47" s="10" t="s">
        <v>4</v>
      </c>
      <c r="E47" s="88" t="s">
        <v>262</v>
      </c>
      <c r="F47" s="4"/>
      <c r="G47" s="2"/>
      <c r="H47" s="1"/>
      <c r="I47" s="1"/>
      <c r="J47" s="4"/>
      <c r="K47" s="1"/>
      <c r="L47" s="1"/>
      <c r="M47" s="1"/>
      <c r="O47" s="1"/>
      <c r="P47" s="1"/>
    </row>
    <row r="48" spans="1:16" ht="365.4" customHeight="1" x14ac:dyDescent="0.35">
      <c r="A48" s="7"/>
      <c r="B48" s="8"/>
      <c r="C48" s="9">
        <v>2</v>
      </c>
      <c r="D48" s="10" t="s">
        <v>5</v>
      </c>
      <c r="E48" s="88" t="s">
        <v>307</v>
      </c>
      <c r="F48" s="4"/>
      <c r="G48" s="2"/>
      <c r="H48" s="1"/>
      <c r="I48" s="1"/>
      <c r="J48" s="4"/>
      <c r="K48" s="1"/>
      <c r="L48" s="1"/>
      <c r="M48" s="1"/>
      <c r="O48" s="1"/>
      <c r="P48" s="1"/>
    </row>
    <row r="49" spans="1:16" ht="254.4" customHeight="1" x14ac:dyDescent="0.35">
      <c r="A49" s="7"/>
      <c r="B49" s="8"/>
      <c r="C49" s="9">
        <v>3</v>
      </c>
      <c r="D49" s="10" t="s">
        <v>6</v>
      </c>
      <c r="E49" s="88" t="s">
        <v>308</v>
      </c>
      <c r="F49" s="4"/>
      <c r="G49" s="2"/>
      <c r="H49" s="1"/>
      <c r="I49" s="1"/>
      <c r="J49" s="4"/>
      <c r="K49" s="1"/>
      <c r="L49" s="1"/>
      <c r="M49" s="1"/>
      <c r="O49" s="1"/>
      <c r="P49" s="1"/>
    </row>
    <row r="50" spans="1:16" ht="230.4" customHeight="1" x14ac:dyDescent="0.35">
      <c r="A50" s="7"/>
      <c r="B50" s="8"/>
      <c r="C50" s="9">
        <v>4</v>
      </c>
      <c r="D50" s="10" t="s">
        <v>7</v>
      </c>
      <c r="E50" s="88" t="s">
        <v>309</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234</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84" t="s">
        <v>14</v>
      </c>
      <c r="D59" s="184"/>
      <c r="E59" s="184"/>
      <c r="F59" s="4"/>
      <c r="G59" s="2"/>
      <c r="H59" s="1"/>
      <c r="I59" s="1"/>
      <c r="J59" s="1"/>
      <c r="K59" s="1"/>
      <c r="L59" s="1"/>
      <c r="M59" s="1"/>
      <c r="N59" s="1"/>
      <c r="O59" s="1"/>
      <c r="P59" s="1"/>
    </row>
    <row r="60" spans="1:16" ht="27.75" customHeight="1" x14ac:dyDescent="0.35">
      <c r="A60" s="7"/>
      <c r="B60" s="8"/>
      <c r="C60" s="184"/>
      <c r="D60" s="184"/>
      <c r="E60" s="184"/>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84" t="s">
        <v>16</v>
      </c>
      <c r="D62" s="184"/>
      <c r="E62" s="184"/>
      <c r="F62" s="4"/>
      <c r="G62" s="2"/>
      <c r="H62" s="1"/>
      <c r="I62" s="1"/>
      <c r="J62" s="1"/>
      <c r="K62" s="1"/>
      <c r="L62" s="1"/>
      <c r="M62" s="1"/>
      <c r="N62" s="1"/>
      <c r="O62" s="1"/>
      <c r="P62" s="1"/>
    </row>
    <row r="63" spans="1:16" ht="15" customHeight="1" x14ac:dyDescent="0.35">
      <c r="A63" s="2"/>
      <c r="B63" s="8"/>
      <c r="C63" s="184"/>
      <c r="D63" s="184"/>
      <c r="E63" s="184"/>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310</v>
      </c>
      <c r="C65" s="4" t="s">
        <v>311</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189" t="s">
        <v>18</v>
      </c>
      <c r="D67" s="184"/>
      <c r="E67" s="184"/>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312</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31.2" customHeight="1" x14ac:dyDescent="0.35">
      <c r="A71" s="2"/>
      <c r="B71" s="8" t="s">
        <v>313</v>
      </c>
      <c r="C71" s="178" t="s">
        <v>314</v>
      </c>
      <c r="D71" s="178"/>
      <c r="E71" s="178"/>
      <c r="F71" s="178"/>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84" t="s">
        <v>315</v>
      </c>
      <c r="D73" s="184"/>
      <c r="E73" s="184"/>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297</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81" t="s">
        <v>228</v>
      </c>
      <c r="C78" s="182"/>
      <c r="D78" s="183"/>
      <c r="E78" s="2"/>
      <c r="F78" s="2"/>
      <c r="G78" s="2"/>
      <c r="H78" s="1"/>
      <c r="I78" s="1"/>
      <c r="J78" s="1"/>
      <c r="K78" s="1"/>
      <c r="L78" s="1"/>
      <c r="M78" s="1"/>
      <c r="N78" s="1"/>
      <c r="O78" s="1"/>
      <c r="P78" s="1"/>
    </row>
    <row r="79" spans="1:16" ht="12" customHeight="1" x14ac:dyDescent="0.35">
      <c r="A79" s="3"/>
      <c r="B79" s="8"/>
      <c r="C79" s="4"/>
      <c r="D79" s="2"/>
      <c r="E79" s="2"/>
      <c r="F79" s="2"/>
      <c r="G79" s="2"/>
      <c r="H79" s="1"/>
      <c r="I79" s="1"/>
      <c r="J79" s="1"/>
      <c r="K79" s="1"/>
      <c r="L79" s="1"/>
      <c r="M79" s="1"/>
      <c r="N79" s="1"/>
      <c r="O79" s="1"/>
      <c r="P79" s="1"/>
    </row>
    <row r="80" spans="1:16" ht="42" customHeight="1" x14ac:dyDescent="0.35">
      <c r="A80" s="1"/>
      <c r="B80" s="11" t="s">
        <v>21</v>
      </c>
      <c r="C80" s="190" t="s">
        <v>22</v>
      </c>
      <c r="D80" s="191"/>
      <c r="E80" s="192"/>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95" t="s">
        <v>23</v>
      </c>
      <c r="C82" s="196" t="s">
        <v>24</v>
      </c>
      <c r="D82" s="191"/>
      <c r="E82" s="192"/>
      <c r="F82" s="2"/>
      <c r="G82" s="2"/>
      <c r="H82" s="1"/>
      <c r="I82" s="1"/>
      <c r="J82" s="1"/>
      <c r="K82" s="1"/>
      <c r="L82" s="1"/>
      <c r="M82" s="1"/>
      <c r="N82" s="1"/>
      <c r="O82" s="1"/>
      <c r="P82" s="1"/>
    </row>
    <row r="83" spans="1:16" ht="45.75" customHeight="1" x14ac:dyDescent="0.35">
      <c r="A83" s="1"/>
      <c r="B83" s="195"/>
      <c r="C83" s="196" t="s">
        <v>25</v>
      </c>
      <c r="D83" s="191"/>
      <c r="E83" s="192"/>
      <c r="F83" s="2"/>
      <c r="G83" s="2"/>
      <c r="H83" s="1"/>
      <c r="I83" s="1"/>
      <c r="J83" s="1"/>
      <c r="K83" s="1"/>
      <c r="L83" s="1"/>
      <c r="M83" s="1"/>
      <c r="N83" s="1"/>
      <c r="O83" s="1"/>
      <c r="P83" s="1"/>
    </row>
    <row r="84" spans="1:16" ht="61.5" customHeight="1" x14ac:dyDescent="0.35">
      <c r="A84" s="1"/>
      <c r="B84" s="195"/>
      <c r="C84" s="196" t="s">
        <v>26</v>
      </c>
      <c r="D84" s="191"/>
      <c r="E84" s="192"/>
      <c r="F84" s="2"/>
      <c r="G84" s="2"/>
      <c r="H84" s="1"/>
      <c r="I84" s="1"/>
      <c r="J84" s="1"/>
      <c r="K84" s="1"/>
      <c r="L84" s="1"/>
      <c r="M84" s="1"/>
      <c r="N84" s="1"/>
      <c r="O84" s="1"/>
      <c r="P84" s="1"/>
    </row>
    <row r="85" spans="1:16" ht="232.5" customHeight="1" x14ac:dyDescent="0.35">
      <c r="A85" s="1"/>
      <c r="B85" s="195"/>
      <c r="C85" s="196" t="s">
        <v>338</v>
      </c>
      <c r="D85" s="191"/>
      <c r="E85" s="192"/>
      <c r="F85" s="2"/>
      <c r="G85" s="2"/>
      <c r="H85" s="1"/>
      <c r="I85" s="1"/>
      <c r="J85" s="1"/>
      <c r="K85" s="1"/>
      <c r="L85" s="1"/>
      <c r="M85" s="1"/>
      <c r="N85" s="1"/>
      <c r="O85" s="1"/>
      <c r="P85" s="1"/>
    </row>
    <row r="86" spans="1:16" ht="133.5" customHeight="1" x14ac:dyDescent="0.35">
      <c r="A86" s="2"/>
      <c r="B86" s="195"/>
      <c r="C86" s="196" t="s">
        <v>316</v>
      </c>
      <c r="D86" s="191"/>
      <c r="E86" s="192"/>
      <c r="F86" s="2"/>
      <c r="G86" s="2"/>
      <c r="H86" s="1"/>
      <c r="I86" s="1"/>
      <c r="J86" s="1"/>
      <c r="K86" s="1"/>
      <c r="L86" s="1"/>
      <c r="M86" s="1"/>
      <c r="N86" s="1"/>
      <c r="O86" s="1"/>
      <c r="P86" s="1"/>
    </row>
    <row r="87" spans="1:16" ht="58.2" customHeight="1" x14ac:dyDescent="0.35">
      <c r="A87" s="2"/>
      <c r="B87" s="195"/>
      <c r="C87" s="196" t="s">
        <v>320</v>
      </c>
      <c r="D87" s="191"/>
      <c r="E87" s="192"/>
      <c r="F87" s="2"/>
      <c r="G87" s="2"/>
      <c r="H87" s="1"/>
      <c r="I87" s="1"/>
      <c r="J87" s="1"/>
      <c r="K87" s="1"/>
      <c r="L87" s="1"/>
      <c r="M87" s="1"/>
      <c r="N87" s="1"/>
      <c r="O87" s="1"/>
      <c r="P87" s="1"/>
    </row>
    <row r="88" spans="1:16" ht="123.75" customHeight="1" x14ac:dyDescent="0.35">
      <c r="A88" s="2"/>
      <c r="B88" s="195"/>
      <c r="C88" s="196" t="s">
        <v>321</v>
      </c>
      <c r="D88" s="191"/>
      <c r="E88" s="192"/>
      <c r="F88" s="2"/>
      <c r="G88" s="2"/>
      <c r="H88" s="1"/>
      <c r="I88" s="1"/>
      <c r="J88" s="1"/>
      <c r="K88" s="1"/>
      <c r="L88" s="1"/>
      <c r="M88" s="1"/>
      <c r="N88" s="1"/>
      <c r="O88" s="1"/>
      <c r="P88" s="1"/>
    </row>
    <row r="89" spans="1:16" ht="275.39999999999998" customHeight="1" x14ac:dyDescent="0.35">
      <c r="A89" s="2"/>
      <c r="B89" s="195"/>
      <c r="C89" s="196" t="s">
        <v>331</v>
      </c>
      <c r="D89" s="191"/>
      <c r="E89" s="192"/>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298</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6.6" customHeight="1" x14ac:dyDescent="0.35">
      <c r="A93" s="177" t="s">
        <v>27</v>
      </c>
      <c r="B93" s="177"/>
      <c r="C93" s="177"/>
      <c r="D93" s="177"/>
      <c r="E93" s="177"/>
      <c r="F93" s="177"/>
      <c r="G93" s="177"/>
      <c r="H93" s="177"/>
      <c r="I93" s="177"/>
      <c r="J93" s="177"/>
      <c r="K93" s="177"/>
      <c r="L93" s="177"/>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28</v>
      </c>
      <c r="B95" s="2"/>
      <c r="C95" s="2"/>
      <c r="D95" s="2"/>
      <c r="E95" s="2"/>
      <c r="F95" s="8" t="s">
        <v>29</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39"/>
      <c r="C97" s="10" t="s">
        <v>30</v>
      </c>
      <c r="D97" s="12" t="s">
        <v>31</v>
      </c>
      <c r="F97" s="185" t="s">
        <v>32</v>
      </c>
      <c r="G97" s="42" t="s">
        <v>33</v>
      </c>
      <c r="H97" s="43">
        <v>4</v>
      </c>
      <c r="I97" s="44"/>
      <c r="J97" s="45"/>
      <c r="K97" s="45"/>
      <c r="L97" s="45"/>
    </row>
    <row r="98" spans="1:12" ht="27" customHeight="1" x14ac:dyDescent="0.3">
      <c r="B98" s="40"/>
      <c r="C98" s="10" t="s">
        <v>34</v>
      </c>
      <c r="D98" s="12" t="s">
        <v>35</v>
      </c>
      <c r="F98" s="186"/>
      <c r="G98" s="42" t="s">
        <v>6</v>
      </c>
      <c r="H98" s="43">
        <v>3</v>
      </c>
      <c r="I98" s="46"/>
      <c r="J98" s="44"/>
      <c r="K98" s="45"/>
      <c r="L98" s="45"/>
    </row>
    <row r="99" spans="1:12" ht="27.6" x14ac:dyDescent="0.3">
      <c r="B99" s="41"/>
      <c r="C99" s="10" t="s">
        <v>36</v>
      </c>
      <c r="D99" s="12" t="s">
        <v>37</v>
      </c>
      <c r="F99" s="186"/>
      <c r="G99" s="42" t="s">
        <v>5</v>
      </c>
      <c r="H99" s="43">
        <v>2</v>
      </c>
      <c r="I99" s="46"/>
      <c r="J99" s="44"/>
      <c r="K99" s="44"/>
      <c r="L99" s="45"/>
    </row>
    <row r="100" spans="1:12" ht="27.6" x14ac:dyDescent="0.3">
      <c r="F100" s="187"/>
      <c r="G100" s="42" t="s">
        <v>4</v>
      </c>
      <c r="H100" s="43">
        <v>1</v>
      </c>
      <c r="I100" s="46"/>
      <c r="J100" s="46"/>
      <c r="K100" s="46"/>
      <c r="L100" s="44"/>
    </row>
    <row r="101" spans="1:12" x14ac:dyDescent="0.3">
      <c r="I101" s="47">
        <v>1</v>
      </c>
      <c r="J101" s="47">
        <v>2</v>
      </c>
      <c r="K101" s="47">
        <v>3</v>
      </c>
      <c r="L101" s="47">
        <v>4</v>
      </c>
    </row>
    <row r="102" spans="1:12" ht="69" x14ac:dyDescent="0.3">
      <c r="I102" s="42" t="s">
        <v>9</v>
      </c>
      <c r="J102" s="42" t="s">
        <v>10</v>
      </c>
      <c r="K102" s="42" t="s">
        <v>11</v>
      </c>
      <c r="L102" s="42" t="s">
        <v>12</v>
      </c>
    </row>
    <row r="103" spans="1:12" ht="15" customHeight="1" x14ac:dyDescent="0.3">
      <c r="I103" s="205" t="s">
        <v>38</v>
      </c>
      <c r="J103" s="206"/>
      <c r="K103" s="206"/>
      <c r="L103" s="207"/>
    </row>
    <row r="105" spans="1:12" x14ac:dyDescent="0.3">
      <c r="A105" s="3" t="s">
        <v>299</v>
      </c>
    </row>
    <row r="107" spans="1:12" ht="409.5" customHeight="1" x14ac:dyDescent="0.3">
      <c r="A107" s="184" t="s">
        <v>344</v>
      </c>
      <c r="B107" s="184"/>
      <c r="C107" s="184"/>
      <c r="D107" s="184"/>
      <c r="E107" s="184"/>
    </row>
    <row r="108" spans="1:12" ht="123.6" customHeight="1" x14ac:dyDescent="0.3">
      <c r="A108" s="184"/>
      <c r="B108" s="184"/>
      <c r="C108" s="184"/>
      <c r="D108" s="184"/>
      <c r="E108" s="184"/>
    </row>
    <row r="111" spans="1:12" x14ac:dyDescent="0.3">
      <c r="A111" s="29" t="s">
        <v>300</v>
      </c>
    </row>
    <row r="113" spans="1:7" ht="48.75" customHeight="1" x14ac:dyDescent="0.3">
      <c r="A113" s="193" t="s">
        <v>39</v>
      </c>
      <c r="B113" s="194"/>
      <c r="C113" s="194"/>
      <c r="D113" s="194"/>
      <c r="E113" s="194"/>
    </row>
    <row r="114" spans="1:7" x14ac:dyDescent="0.3">
      <c r="A114" s="159" t="s">
        <v>270</v>
      </c>
    </row>
    <row r="116" spans="1:7" x14ac:dyDescent="0.3">
      <c r="A116" s="179" t="s">
        <v>317</v>
      </c>
      <c r="B116" s="179"/>
    </row>
    <row r="117" spans="1:7" ht="15" x14ac:dyDescent="0.3">
      <c r="A117" s="27"/>
      <c r="B117" s="203"/>
      <c r="C117" s="203"/>
      <c r="D117" s="203"/>
      <c r="E117" s="203"/>
      <c r="F117" s="203"/>
      <c r="G117" s="203"/>
    </row>
    <row r="118" spans="1:7" ht="28.8" customHeight="1" x14ac:dyDescent="0.3">
      <c r="A118" s="28"/>
      <c r="B118" s="203"/>
      <c r="C118" s="203"/>
      <c r="D118" s="203"/>
      <c r="E118" s="203"/>
      <c r="F118" s="203"/>
      <c r="G118" s="203"/>
    </row>
    <row r="119" spans="1:7" ht="43.2" customHeight="1" x14ac:dyDescent="0.3">
      <c r="B119" s="201" t="s">
        <v>263</v>
      </c>
      <c r="C119" s="201"/>
      <c r="D119" s="201"/>
      <c r="E119" s="201"/>
      <c r="F119" s="201"/>
      <c r="G119" s="201"/>
    </row>
    <row r="120" spans="1:7" ht="34.799999999999997" customHeight="1" x14ac:dyDescent="0.3">
      <c r="B120" s="201" t="s">
        <v>264</v>
      </c>
      <c r="C120" s="201"/>
      <c r="D120" s="201"/>
      <c r="E120" s="201"/>
      <c r="F120" s="201"/>
      <c r="G120" s="201"/>
    </row>
    <row r="121" spans="1:7" ht="37.799999999999997" customHeight="1" x14ac:dyDescent="0.3">
      <c r="B121" s="201" t="s">
        <v>271</v>
      </c>
      <c r="C121" s="201"/>
      <c r="D121" s="201"/>
      <c r="E121" s="201"/>
      <c r="F121" s="201"/>
      <c r="G121" s="201"/>
    </row>
    <row r="122" spans="1:7" ht="30.6" customHeight="1" x14ac:dyDescent="0.3">
      <c r="B122" s="201" t="s">
        <v>265</v>
      </c>
      <c r="C122" s="201"/>
      <c r="D122" s="201"/>
      <c r="E122" s="201"/>
      <c r="F122" s="201"/>
      <c r="G122" s="201"/>
    </row>
    <row r="123" spans="1:7" ht="23.4" customHeight="1" x14ac:dyDescent="0.3">
      <c r="B123" s="204" t="s">
        <v>266</v>
      </c>
      <c r="C123" s="204"/>
      <c r="D123" s="204"/>
      <c r="E123" s="204"/>
      <c r="F123" s="204"/>
      <c r="G123" s="204"/>
    </row>
    <row r="124" spans="1:7" ht="26.4" customHeight="1" x14ac:dyDescent="0.3">
      <c r="B124" s="201" t="s">
        <v>267</v>
      </c>
      <c r="C124" s="201"/>
      <c r="D124" s="201"/>
      <c r="E124" s="201"/>
      <c r="F124" s="201"/>
      <c r="G124" s="201"/>
    </row>
    <row r="125" spans="1:7" ht="26.4" customHeight="1" x14ac:dyDescent="0.3">
      <c r="B125" s="202" t="s">
        <v>268</v>
      </c>
      <c r="C125" s="202"/>
      <c r="D125" s="202"/>
      <c r="E125" s="202"/>
      <c r="F125" s="202"/>
      <c r="G125" s="202"/>
    </row>
    <row r="126" spans="1:7" ht="22.8" customHeight="1" x14ac:dyDescent="0.3">
      <c r="B126" s="201" t="s">
        <v>269</v>
      </c>
      <c r="C126" s="201"/>
      <c r="D126" s="201"/>
      <c r="E126" s="201"/>
      <c r="F126" s="201"/>
      <c r="G126" s="201"/>
    </row>
    <row r="127" spans="1:7" ht="23.4" customHeight="1" x14ac:dyDescent="0.3">
      <c r="B127" s="180" t="s">
        <v>275</v>
      </c>
      <c r="C127" s="180"/>
      <c r="D127" s="180"/>
      <c r="E127" s="180"/>
      <c r="F127" s="180"/>
      <c r="G127" s="180"/>
    </row>
  </sheetData>
  <sheetProtection algorithmName="SHA-512" hashValue="YeASfnr7xccqlIXCZRxpaOcLiumBoZbEJjQ7w07Kt3o7JqT2WXhoM8TPzHaVzCXqjDHzfNUuVN+cEQc78bcrGg==" saltValue="OdHlb8V6ST779qOzScMFRA==" spinCount="100000" sheet="1" formatCells="0" formatColumns="0" formatRows="0" insertRows="0" deleteRows="0" pivotTables="0"/>
  <mergeCells count="51">
    <mergeCell ref="B124:G124"/>
    <mergeCell ref="B125:G125"/>
    <mergeCell ref="B126:G126"/>
    <mergeCell ref="B117:G118"/>
    <mergeCell ref="A93:L93"/>
    <mergeCell ref="B119:G119"/>
    <mergeCell ref="B120:G120"/>
    <mergeCell ref="B121:G121"/>
    <mergeCell ref="B122:G122"/>
    <mergeCell ref="B123:G123"/>
    <mergeCell ref="I103:L103"/>
    <mergeCell ref="A107:E108"/>
    <mergeCell ref="A1:E1"/>
    <mergeCell ref="B23:E23"/>
    <mergeCell ref="B28:E28"/>
    <mergeCell ref="B36:E37"/>
    <mergeCell ref="B13:E13"/>
    <mergeCell ref="B20:E20"/>
    <mergeCell ref="B22:E22"/>
    <mergeCell ref="B26:E26"/>
    <mergeCell ref="B35:E35"/>
    <mergeCell ref="B34:E34"/>
    <mergeCell ref="B27:E27"/>
    <mergeCell ref="B29:E29"/>
    <mergeCell ref="B30:E30"/>
    <mergeCell ref="B31:E31"/>
    <mergeCell ref="B32:D32"/>
    <mergeCell ref="C85:E85"/>
    <mergeCell ref="C86:E86"/>
    <mergeCell ref="C89:E89"/>
    <mergeCell ref="C88:E88"/>
    <mergeCell ref="C82:E82"/>
    <mergeCell ref="C83:E83"/>
    <mergeCell ref="C84:E84"/>
    <mergeCell ref="C87:E87"/>
    <mergeCell ref="A39:B39"/>
    <mergeCell ref="B25:C25"/>
    <mergeCell ref="C71:F71"/>
    <mergeCell ref="A116:B116"/>
    <mergeCell ref="B127:G127"/>
    <mergeCell ref="A40:E40"/>
    <mergeCell ref="B78:D78"/>
    <mergeCell ref="C59:E60"/>
    <mergeCell ref="C62:E63"/>
    <mergeCell ref="F97:F100"/>
    <mergeCell ref="C45:E45"/>
    <mergeCell ref="C67:E67"/>
    <mergeCell ref="C80:E80"/>
    <mergeCell ref="C73:E73"/>
    <mergeCell ref="A113:E113"/>
    <mergeCell ref="B82:B89"/>
  </mergeCells>
  <hyperlinks>
    <hyperlink ref="B119" r:id="rId1" xr:uid="{120E475D-D111-4F70-82C3-2A6BDD674069}"/>
    <hyperlink ref="B120"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B690DA71-2345-45F0-820A-7245F1FFF733}"/>
    <hyperlink ref="B121" r:id="rId3" display="https://planderecuperacion.gob.es/documentos-y-enlaces" xr:uid="{17BA7DC0-4E2A-43CE-8366-EC20B9FDBF85}"/>
    <hyperlink ref="B122"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4829BC25-B7C0-452F-A37A-BE0DA38E4E78}"/>
    <hyperlink ref="B123" r:id="rId5" xr:uid="{B7A4BD38-4708-4133-BA83-ADBA34CED1AE}"/>
    <hyperlink ref="B124" r:id="rId6" xr:uid="{E2C7B98F-B6FC-4647-9C63-E75AC1D67BCB}"/>
    <hyperlink ref="B125" r:id="rId7" xr:uid="{732CB8E1-EF4B-4C0C-8D63-73BC062F9FBA}"/>
    <hyperlink ref="B126" r:id="rId8" xr:uid="{1B51E79A-4C6A-4132-9477-84DB6FB4BA4D}"/>
    <hyperlink ref="B127" r:id="rId9" display="https://www.boe.es/doue/2017/198/L00029-00041.pdf" xr:uid="{07330D87-6377-4129-9D89-B0BFFC2B1C2A}"/>
  </hyperlinks>
  <pageMargins left="0.7" right="0.7" top="0.75" bottom="0.75" header="0.3" footer="0.3"/>
  <pageSetup paperSize="9" scale="35" fitToHeight="0" orientation="portrait" verticalDpi="200" r:id="rId10"/>
  <rowBreaks count="1" manualBreakCount="1">
    <brk id="90"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8"/>
  <sheetViews>
    <sheetView showGridLines="0" showZeros="0" view="pageLayout" zoomScale="90" zoomScaleNormal="100" zoomScalePageLayoutView="90" workbookViewId="0">
      <selection activeCell="E7" sqref="E7"/>
    </sheetView>
  </sheetViews>
  <sheetFormatPr baseColWidth="10" defaultColWidth="11.44140625" defaultRowHeight="14.4" x14ac:dyDescent="0.3"/>
  <cols>
    <col min="1" max="1" width="4.88671875" customWidth="1"/>
    <col min="2" max="2" width="4.6640625" customWidth="1"/>
    <col min="3" max="3" width="19.5546875" customWidth="1"/>
    <col min="4" max="4" width="47.77734375" customWidth="1"/>
    <col min="5" max="5" width="31.44140625" customWidth="1"/>
    <col min="6" max="6" width="16.6640625" style="69" customWidth="1"/>
    <col min="7" max="7" width="6.109375" customWidth="1"/>
  </cols>
  <sheetData>
    <row r="2" spans="2:7" ht="18" x14ac:dyDescent="0.3">
      <c r="B2" s="58"/>
      <c r="C2" s="59" t="s">
        <v>40</v>
      </c>
      <c r="D2" s="48"/>
      <c r="E2" s="49"/>
      <c r="F2" s="50"/>
      <c r="G2" s="51"/>
    </row>
    <row r="3" spans="2:7" ht="24.6" customHeight="1" x14ac:dyDescent="0.3">
      <c r="B3" s="52"/>
      <c r="C3" s="61"/>
      <c r="D3" s="62"/>
      <c r="E3" s="65"/>
      <c r="F3" s="71"/>
      <c r="G3" s="63"/>
    </row>
    <row r="4" spans="2:7" ht="24" x14ac:dyDescent="0.3">
      <c r="B4" s="52"/>
      <c r="C4" s="73" t="s">
        <v>41</v>
      </c>
      <c r="D4" s="60"/>
      <c r="E4" s="65" t="s">
        <v>42</v>
      </c>
      <c r="G4" s="53"/>
    </row>
    <row r="5" spans="2:7" x14ac:dyDescent="0.3">
      <c r="B5" s="54"/>
      <c r="C5" s="73" t="s">
        <v>272</v>
      </c>
      <c r="D5" s="140"/>
      <c r="E5" s="62"/>
      <c r="F5" s="64"/>
      <c r="G5" s="53"/>
    </row>
    <row r="6" spans="2:7" ht="18" x14ac:dyDescent="0.3">
      <c r="B6" s="52"/>
      <c r="C6" s="73" t="s">
        <v>43</v>
      </c>
      <c r="D6" s="60"/>
      <c r="E6" s="64"/>
      <c r="G6" s="53"/>
    </row>
    <row r="7" spans="2:7" ht="18" x14ac:dyDescent="0.3">
      <c r="B7" s="52"/>
      <c r="C7" s="61"/>
      <c r="D7" s="62"/>
      <c r="E7" s="64"/>
      <c r="G7" s="53"/>
    </row>
    <row r="8" spans="2:7" ht="18" x14ac:dyDescent="0.3">
      <c r="B8" s="52"/>
      <c r="C8" s="95" t="s">
        <v>278</v>
      </c>
      <c r="D8" s="96"/>
      <c r="E8" s="64"/>
      <c r="G8" s="53"/>
    </row>
    <row r="9" spans="2:7" ht="18" x14ac:dyDescent="0.3">
      <c r="B9" s="52"/>
      <c r="C9" s="97" t="s">
        <v>44</v>
      </c>
      <c r="D9" s="98" t="s">
        <v>45</v>
      </c>
      <c r="E9" s="64"/>
      <c r="G9" s="53"/>
    </row>
    <row r="10" spans="2:7" ht="18" x14ac:dyDescent="0.3">
      <c r="B10" s="52"/>
      <c r="C10" s="93" t="s">
        <v>46</v>
      </c>
      <c r="D10" s="93"/>
      <c r="E10" s="64"/>
      <c r="G10" s="53"/>
    </row>
    <row r="11" spans="2:7" ht="18" x14ac:dyDescent="0.3">
      <c r="B11" s="52"/>
      <c r="C11" s="94" t="s">
        <v>47</v>
      </c>
      <c r="D11" s="94"/>
      <c r="E11" s="64"/>
      <c r="G11" s="53"/>
    </row>
    <row r="12" spans="2:7" ht="18" x14ac:dyDescent="0.3">
      <c r="B12" s="52"/>
      <c r="C12" s="94" t="s">
        <v>47</v>
      </c>
      <c r="D12" s="94"/>
      <c r="E12" s="64"/>
      <c r="G12" s="53"/>
    </row>
    <row r="13" spans="2:7" ht="18" x14ac:dyDescent="0.3">
      <c r="B13" s="52"/>
      <c r="C13" s="94" t="s">
        <v>46</v>
      </c>
      <c r="D13" s="94"/>
      <c r="E13" s="64"/>
      <c r="G13" s="53"/>
    </row>
    <row r="14" spans="2:7" ht="18" x14ac:dyDescent="0.3">
      <c r="B14" s="52"/>
      <c r="C14" s="66"/>
      <c r="D14" s="67"/>
      <c r="E14" s="64"/>
      <c r="G14" s="53"/>
    </row>
    <row r="15" spans="2:7" ht="22.8" customHeight="1" x14ac:dyDescent="0.3">
      <c r="B15" s="54"/>
      <c r="C15" s="210"/>
      <c r="D15" s="210"/>
      <c r="E15" s="118"/>
      <c r="F15" s="119"/>
      <c r="G15" s="53"/>
    </row>
    <row r="16" spans="2:7" ht="68.400000000000006" customHeight="1" x14ac:dyDescent="0.3">
      <c r="B16" s="54"/>
      <c r="C16" s="125"/>
      <c r="D16" s="125" t="s">
        <v>230</v>
      </c>
      <c r="E16" s="120" t="s">
        <v>48</v>
      </c>
      <c r="F16" s="121" t="s">
        <v>49</v>
      </c>
      <c r="G16" s="53"/>
    </row>
    <row r="17" spans="2:7" ht="60" customHeight="1" x14ac:dyDescent="0.3">
      <c r="B17" s="54"/>
      <c r="C17" s="211" t="s">
        <v>88</v>
      </c>
      <c r="D17" s="117" t="s">
        <v>93</v>
      </c>
      <c r="E17" s="101" t="s">
        <v>279</v>
      </c>
      <c r="F17" s="100" t="str">
        <f>Métodos_Gestión_Entid_Privada!J8</f>
        <v/>
      </c>
      <c r="G17" s="53"/>
    </row>
    <row r="18" spans="2:7" ht="52.8" customHeight="1" x14ac:dyDescent="0.3">
      <c r="B18" s="54"/>
      <c r="C18" s="211"/>
      <c r="D18" s="117" t="s">
        <v>98</v>
      </c>
      <c r="E18" s="101" t="s">
        <v>279</v>
      </c>
      <c r="F18" s="100" t="str">
        <f>Métodos_Gestión_Entid_Privada!J9</f>
        <v/>
      </c>
      <c r="G18" s="53"/>
    </row>
    <row r="19" spans="2:7" ht="39" customHeight="1" x14ac:dyDescent="0.3">
      <c r="B19" s="54"/>
      <c r="C19" s="211"/>
      <c r="D19" s="117" t="s">
        <v>99</v>
      </c>
      <c r="E19" s="101" t="s">
        <v>279</v>
      </c>
      <c r="F19" s="100" t="str">
        <f>Métodos_Gestión_Entid_Privada!J10</f>
        <v/>
      </c>
      <c r="G19" s="53"/>
    </row>
    <row r="20" spans="2:7" ht="48" customHeight="1" x14ac:dyDescent="0.3">
      <c r="B20" s="54"/>
      <c r="C20" s="211"/>
      <c r="D20" s="117" t="s">
        <v>100</v>
      </c>
      <c r="E20" s="101" t="s">
        <v>279</v>
      </c>
      <c r="F20" s="100" t="str">
        <f>Métodos_Gestión_Entid_Privada!J11</f>
        <v/>
      </c>
      <c r="G20" s="53"/>
    </row>
    <row r="21" spans="2:7" ht="68.400000000000006" customHeight="1" x14ac:dyDescent="0.3">
      <c r="B21" s="54"/>
      <c r="C21" s="119"/>
      <c r="D21" s="124"/>
      <c r="E21" s="125" t="s">
        <v>261</v>
      </c>
      <c r="F21" s="141">
        <f>MAX(F17:F20)</f>
        <v>0</v>
      </c>
      <c r="G21" s="53"/>
    </row>
    <row r="22" spans="2:7" ht="18.600000000000001" customHeight="1" x14ac:dyDescent="0.3">
      <c r="B22" s="54"/>
      <c r="C22" s="212" t="s">
        <v>50</v>
      </c>
      <c r="D22" s="212"/>
      <c r="E22" s="68"/>
      <c r="F22" s="79"/>
      <c r="G22" s="53"/>
    </row>
    <row r="23" spans="2:7" ht="27.6" customHeight="1" x14ac:dyDescent="0.3">
      <c r="B23" s="54"/>
      <c r="C23" s="213"/>
      <c r="D23" s="213"/>
      <c r="E23" s="213"/>
      <c r="F23" s="213"/>
      <c r="G23" s="53"/>
    </row>
    <row r="24" spans="2:7" x14ac:dyDescent="0.3">
      <c r="B24" s="54"/>
      <c r="C24" s="213"/>
      <c r="D24" s="213"/>
      <c r="E24" s="213"/>
      <c r="F24" s="213"/>
      <c r="G24" s="53"/>
    </row>
    <row r="25" spans="2:7" x14ac:dyDescent="0.3">
      <c r="B25" s="54"/>
      <c r="C25" s="213"/>
      <c r="D25" s="213"/>
      <c r="E25" s="213"/>
      <c r="F25" s="213"/>
      <c r="G25" s="53"/>
    </row>
    <row r="26" spans="2:7" x14ac:dyDescent="0.3">
      <c r="B26" s="54"/>
      <c r="C26" s="213"/>
      <c r="D26" s="213"/>
      <c r="E26" s="213"/>
      <c r="F26" s="213"/>
      <c r="G26" s="53"/>
    </row>
    <row r="27" spans="2:7" x14ac:dyDescent="0.3">
      <c r="B27" s="54"/>
      <c r="C27" s="213"/>
      <c r="D27" s="213"/>
      <c r="E27" s="213"/>
      <c r="F27" s="213"/>
      <c r="G27" s="53"/>
    </row>
    <row r="28" spans="2:7" x14ac:dyDescent="0.3">
      <c r="B28" s="54"/>
      <c r="C28" s="213"/>
      <c r="D28" s="213"/>
      <c r="E28" s="213"/>
      <c r="F28" s="213"/>
      <c r="G28" s="53"/>
    </row>
    <row r="29" spans="2:7" x14ac:dyDescent="0.3">
      <c r="B29" s="54"/>
      <c r="C29" s="166"/>
      <c r="D29" s="166"/>
      <c r="E29" s="68"/>
      <c r="F29" s="70"/>
      <c r="G29" s="53"/>
    </row>
    <row r="30" spans="2:7" x14ac:dyDescent="0.3">
      <c r="B30" s="54"/>
      <c r="C30" s="95" t="s">
        <v>281</v>
      </c>
      <c r="D30" s="215"/>
      <c r="E30" s="215"/>
      <c r="F30" s="215"/>
      <c r="G30" s="53"/>
    </row>
    <row r="31" spans="2:7" x14ac:dyDescent="0.3">
      <c r="B31" s="54"/>
      <c r="C31" s="95" t="s">
        <v>282</v>
      </c>
      <c r="D31" s="215"/>
      <c r="E31" s="215"/>
      <c r="F31" s="215"/>
      <c r="G31" s="53"/>
    </row>
    <row r="32" spans="2:7" x14ac:dyDescent="0.3">
      <c r="B32" s="54"/>
      <c r="C32" s="95" t="s">
        <v>283</v>
      </c>
      <c r="D32" s="215"/>
      <c r="E32" s="215"/>
      <c r="F32" s="215"/>
      <c r="G32" s="53"/>
    </row>
    <row r="33" spans="2:7" x14ac:dyDescent="0.3">
      <c r="B33" s="54"/>
      <c r="C33" s="166"/>
      <c r="D33" s="209"/>
      <c r="E33" s="209"/>
      <c r="F33" s="209"/>
      <c r="G33" s="53"/>
    </row>
    <row r="34" spans="2:7" x14ac:dyDescent="0.3">
      <c r="B34" s="54"/>
      <c r="C34" s="166"/>
      <c r="D34" s="209"/>
      <c r="E34" s="209"/>
      <c r="F34" s="209"/>
      <c r="G34" s="53"/>
    </row>
    <row r="35" spans="2:7" x14ac:dyDescent="0.3">
      <c r="B35" s="54"/>
      <c r="C35" s="214" t="s">
        <v>280</v>
      </c>
      <c r="D35" s="214"/>
      <c r="E35" s="214"/>
      <c r="F35" s="214"/>
      <c r="G35" s="53"/>
    </row>
    <row r="36" spans="2:7" ht="19.8" customHeight="1" x14ac:dyDescent="0.3">
      <c r="B36" s="54"/>
      <c r="C36" s="208" t="s">
        <v>284</v>
      </c>
      <c r="D36" s="208"/>
      <c r="E36" s="208"/>
      <c r="F36" s="208"/>
      <c r="G36" s="53"/>
    </row>
    <row r="37" spans="2:7" ht="38.4" customHeight="1" x14ac:dyDescent="0.3">
      <c r="B37" s="54"/>
      <c r="C37" s="208" t="s">
        <v>322</v>
      </c>
      <c r="D37" s="208"/>
      <c r="E37" s="208"/>
      <c r="F37" s="208"/>
      <c r="G37" s="53"/>
    </row>
    <row r="38" spans="2:7" ht="15.6" customHeight="1" x14ac:dyDescent="0.3">
      <c r="B38" s="54"/>
      <c r="C38" s="167"/>
      <c r="D38" s="167"/>
      <c r="E38" s="167"/>
      <c r="F38" s="167"/>
      <c r="G38" s="53"/>
    </row>
    <row r="39" spans="2:7" ht="41.4" customHeight="1" x14ac:dyDescent="0.3">
      <c r="B39" s="54"/>
      <c r="C39" s="166" t="s">
        <v>285</v>
      </c>
      <c r="D39" s="92"/>
      <c r="E39" s="68"/>
      <c r="F39" s="70"/>
      <c r="G39" s="53"/>
    </row>
    <row r="40" spans="2:7" x14ac:dyDescent="0.3">
      <c r="B40" s="55"/>
      <c r="C40" s="56"/>
      <c r="D40" s="56"/>
      <c r="E40" s="56"/>
      <c r="F40" s="72"/>
      <c r="G40" s="57"/>
    </row>
    <row r="48" spans="2:7" x14ac:dyDescent="0.3">
      <c r="C48" s="188"/>
      <c r="D48" s="188"/>
    </row>
    <row r="49" spans="3:4" x14ac:dyDescent="0.3">
      <c r="C49" s="188"/>
      <c r="D49" s="188"/>
    </row>
    <row r="50" spans="3:4" x14ac:dyDescent="0.3">
      <c r="C50" s="188"/>
      <c r="D50" s="188"/>
    </row>
    <row r="51" spans="3:4" x14ac:dyDescent="0.3">
      <c r="C51" s="6"/>
      <c r="D51" s="6"/>
    </row>
    <row r="52" spans="3:4" x14ac:dyDescent="0.3">
      <c r="C52" s="188"/>
      <c r="D52" s="188"/>
    </row>
    <row r="53" spans="3:4" x14ac:dyDescent="0.3">
      <c r="C53" s="188"/>
      <c r="D53" s="188"/>
    </row>
    <row r="54" spans="3:4" x14ac:dyDescent="0.3">
      <c r="C54" s="188"/>
      <c r="D54" s="188"/>
    </row>
    <row r="55" spans="3:4" x14ac:dyDescent="0.3">
      <c r="C55" s="188"/>
      <c r="D55" s="188"/>
    </row>
    <row r="56" spans="3:4" x14ac:dyDescent="0.3">
      <c r="C56" s="188"/>
      <c r="D56" s="188"/>
    </row>
    <row r="57" spans="3:4" x14ac:dyDescent="0.3">
      <c r="C57" s="188"/>
      <c r="D57" s="188"/>
    </row>
    <row r="58" spans="3:4" x14ac:dyDescent="0.3">
      <c r="C58" s="6"/>
      <c r="D58" s="6"/>
    </row>
  </sheetData>
  <sheetProtection algorithmName="SHA-512" hashValue="0urmxgB1G3cL9h/GzNedybM3HbBD4sYA19WATIoiVp8fHmHoL/A7Z6m2VwW8wMzbCFr0WgWDxlqDsqj5jhShbA==" saltValue="eVfahI9sYS/mO2obhMp+OA==" spinCount="100000" sheet="1" formatCells="0" formatColumns="0" formatRows="0" deleteRows="0" selectLockedCells="1" pivotTables="0"/>
  <mergeCells count="15">
    <mergeCell ref="C37:F37"/>
    <mergeCell ref="D33:F34"/>
    <mergeCell ref="C15:D15"/>
    <mergeCell ref="C17:C20"/>
    <mergeCell ref="C52:C57"/>
    <mergeCell ref="D52:D57"/>
    <mergeCell ref="C22:D22"/>
    <mergeCell ref="C23:F28"/>
    <mergeCell ref="C48:C50"/>
    <mergeCell ref="D48:D50"/>
    <mergeCell ref="C35:F35"/>
    <mergeCell ref="D30:F30"/>
    <mergeCell ref="D31:F31"/>
    <mergeCell ref="D32:F32"/>
    <mergeCell ref="C36:F36"/>
  </mergeCells>
  <conditionalFormatting sqref="F1:F10 F12:F29 F39:F1048576">
    <cfRule type="cellIs" dxfId="19" priority="5" operator="between">
      <formula>3.01</formula>
      <formula>6</formula>
    </cfRule>
    <cfRule type="cellIs" dxfId="18" priority="7" operator="between">
      <formula>1</formula>
      <formula>3</formula>
    </cfRule>
    <cfRule type="cellIs" dxfId="17" priority="9" operator="between">
      <formula>6.01</formula>
      <formula>16</formula>
    </cfRule>
  </conditionalFormatting>
  <conditionalFormatting sqref="F17:F21">
    <cfRule type="containsBlanks" dxfId="16" priority="1">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5"/>
  <sheetViews>
    <sheetView showGridLines="0" zoomScaleNormal="100" zoomScaleSheetLayoutView="80" zoomScalePageLayoutView="125" workbookViewId="0">
      <selection activeCell="A12" sqref="A12"/>
    </sheetView>
  </sheetViews>
  <sheetFormatPr baseColWidth="10" defaultColWidth="8.6640625" defaultRowHeight="15.6" x14ac:dyDescent="0.3"/>
  <cols>
    <col min="1" max="1" width="12.33203125" style="21" customWidth="1"/>
    <col min="2" max="2" width="42.44140625" style="22" customWidth="1"/>
    <col min="3" max="3" width="53" style="22"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136" t="s">
        <v>286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16" t="s">
        <v>51</v>
      </c>
      <c r="B6" s="217"/>
      <c r="C6" s="217"/>
      <c r="D6" s="217"/>
      <c r="E6" s="217"/>
      <c r="F6" s="217"/>
      <c r="G6" s="217"/>
      <c r="H6" s="218" t="s">
        <v>52</v>
      </c>
      <c r="I6" s="218"/>
      <c r="J6" s="218"/>
      <c r="K6" s="21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5" t="s">
        <v>53</v>
      </c>
      <c r="B7" s="35" t="s">
        <v>54</v>
      </c>
      <c r="C7" s="35" t="s">
        <v>55</v>
      </c>
      <c r="D7" s="36" t="s">
        <v>226</v>
      </c>
      <c r="E7" s="37" t="s">
        <v>56</v>
      </c>
      <c r="F7" s="37" t="s">
        <v>89</v>
      </c>
      <c r="G7" s="37" t="s">
        <v>57</v>
      </c>
      <c r="H7" s="76" t="s">
        <v>58</v>
      </c>
      <c r="I7" s="77" t="s">
        <v>59</v>
      </c>
      <c r="J7" s="77" t="s">
        <v>49</v>
      </c>
      <c r="K7" s="77"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36" x14ac:dyDescent="0.25">
      <c r="A8" s="146" t="s">
        <v>93</v>
      </c>
      <c r="B8" s="142" t="s">
        <v>114</v>
      </c>
      <c r="C8" s="75" t="s">
        <v>222</v>
      </c>
      <c r="D8" s="87"/>
      <c r="E8" s="87"/>
      <c r="F8" s="87"/>
      <c r="G8" s="87"/>
      <c r="H8" s="74" t="str">
        <f>IF(OR(F8="No",F8=""),"",_xlfn.MAXIFS(Indicador_Riesgo_Ent.Privada!G:G,Indicador_Riesgo_Ent.Privada!B:B,A8))</f>
        <v/>
      </c>
      <c r="I8" s="74" t="str">
        <f>IF(OR(F8="No",F8=""),"",_xlfn.MAXIFS(Indicador_Riesgo_Ent.Privada!P:P,Indicador_Riesgo_Ent.Privada!B:B,A8))</f>
        <v/>
      </c>
      <c r="J8" s="81"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52.8" customHeight="1" x14ac:dyDescent="0.25">
      <c r="A9" s="156" t="s">
        <v>98</v>
      </c>
      <c r="B9" s="142" t="s">
        <v>102</v>
      </c>
      <c r="C9" s="126" t="s">
        <v>101</v>
      </c>
      <c r="D9" s="87"/>
      <c r="E9" s="87"/>
      <c r="F9" s="87"/>
      <c r="G9" s="87"/>
      <c r="H9" s="74" t="str">
        <f>IF(OR(F9="No",F9=""),"",_xlfn.MAXIFS(Indicador_Riesgo_Ent.Privada!G:G,Indicador_Riesgo_Ent.Privada!B:B,A9))</f>
        <v/>
      </c>
      <c r="I9" s="74" t="str">
        <f>IF(OR(F9="No",F9=""),"",_xlfn.MAXIFS(Indicador_Riesgo_Ent.Privada!P:P,Indicador_Riesgo_Ent.Privada!B:B,A9))</f>
        <v/>
      </c>
      <c r="J9" s="81" t="str">
        <f>IF(OR(F9="No",F9=""),"",_xlfn.MAXIFS(Indicador_Riesgo_Ent.Privada!X:X,Indicador_Riesgo_Ent.Privada!B:B,A9))</f>
        <v/>
      </c>
      <c r="K9" s="34" t="str">
        <f>Aux!H3</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7.8" customHeight="1" x14ac:dyDescent="0.25">
      <c r="A10" s="154" t="s">
        <v>99</v>
      </c>
      <c r="B10" s="142" t="s">
        <v>103</v>
      </c>
      <c r="C10" s="75" t="s">
        <v>104</v>
      </c>
      <c r="D10" s="87"/>
      <c r="E10" s="87"/>
      <c r="F10" s="87"/>
      <c r="G10" s="87"/>
      <c r="H10" s="74" t="str">
        <f>IF(OR(F10="No",F10=""),"",_xlfn.MAXIFS(Indicador_Riesgo_Ent.Privada!G:G,Indicador_Riesgo_Ent.Privada!B:B,A10))</f>
        <v/>
      </c>
      <c r="I10" s="74" t="str">
        <f>IF(OR(F10="No",F10=""),"",_xlfn.MAXIFS(Indicador_Riesgo_Ent.Privada!P:P,Indicador_Riesgo_Ent.Privada!B:B,A10))</f>
        <v/>
      </c>
      <c r="J10" s="81" t="str">
        <f>IF(OR(F10="No",F10=""),"",_xlfn.MAXIFS(Indicador_Riesgo_Ent.Privada!X:X,Indicador_Riesgo_Ent.Privada!B:B,A10))</f>
        <v/>
      </c>
      <c r="K10" s="34" t="str">
        <f>Aux!H4</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36" customHeight="1" x14ac:dyDescent="0.25">
      <c r="A11" s="155" t="s">
        <v>100</v>
      </c>
      <c r="B11" s="142" t="s">
        <v>184</v>
      </c>
      <c r="C11" s="75" t="s">
        <v>223</v>
      </c>
      <c r="D11" s="87"/>
      <c r="E11" s="87"/>
      <c r="F11" s="87"/>
      <c r="G11" s="87"/>
      <c r="H11" s="74" t="str">
        <f>IF(OR(F11="No",F11=""),"",_xlfn.MAXIFS(Indicador_Riesgo_Ent.Privada!G:G,Indicador_Riesgo_Ent.Privada!B:B,A11))</f>
        <v/>
      </c>
      <c r="I11" s="74" t="str">
        <f>IF(OR(F11="No",F11=""),"",_xlfn.MAXIFS(Indicador_Riesgo_Ent.Privada!P:P,Indicador_Riesgo_Ent.Privada!B:B,A11))</f>
        <v/>
      </c>
      <c r="J11" s="81" t="str">
        <f>IF(OR(F11="No",F11=""),"",_xlfn.MAXIFS(Indicador_Riesgo_Ent.Privada!X:X,Indicador_Riesgo_Ent.Privada!B:B,A11))</f>
        <v/>
      </c>
      <c r="K11" s="34" t="str">
        <f>Aux!H5</f>
        <v>Incompleto</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s="86" customFormat="1" ht="45.75" customHeight="1" x14ac:dyDescent="0.25">
      <c r="A12" s="99" t="s">
        <v>260</v>
      </c>
      <c r="B12" s="149" t="s">
        <v>231</v>
      </c>
      <c r="C12" s="149" t="s">
        <v>232</v>
      </c>
      <c r="D12" s="87"/>
      <c r="E12" s="87"/>
      <c r="F12" s="87"/>
      <c r="G12" s="87"/>
      <c r="H12" s="150" t="str">
        <f>IF(OR(F12="No",F12=""),"",_xlfn.MAXIFS(Indicador_Riesgo_Ent.Privada!G:G,Indicador_Riesgo_Ent.Privada!B:B,A12))</f>
        <v/>
      </c>
      <c r="I12" s="150" t="str">
        <f>IF(OR(F12="No",F12=""),"",_xlfn.MAXIFS(Indicador_Riesgo_Ent.Privada!P:P,Indicador_Riesgo_Ent.Privada!B:B,A12))</f>
        <v/>
      </c>
      <c r="J12" s="150" t="str">
        <f>IF(OR(F12="No",F12=""),"",_xlfn.MAXIFS(Indicador_Riesgo_Ent.Privada!X:X,Indicador_Riesgo_Ent.Privada!B:B,A12))</f>
        <v/>
      </c>
      <c r="K12" s="91"/>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row>
    <row r="13" spans="1:46" s="86" customFormat="1" ht="45.75" customHeight="1" x14ac:dyDescent="0.3">
      <c r="A13" s="99" t="s">
        <v>260</v>
      </c>
      <c r="B13" s="149" t="s">
        <v>231</v>
      </c>
      <c r="C13" s="149" t="s">
        <v>232</v>
      </c>
      <c r="D13" s="151"/>
      <c r="E13" s="151"/>
      <c r="F13" s="152"/>
      <c r="G13" s="87"/>
      <c r="H13" s="150" t="str">
        <f>IF(OR(F13="No",F13=""),"",_xlfn.MAXIFS(Indicador_Riesgo_Ent.Privada!G:G,Indicador_Riesgo_Ent.Privada!B:B,A13))</f>
        <v/>
      </c>
      <c r="I13" s="150" t="str">
        <f>IF(OR(F13="No",F13=""),"",_xlfn.MAXIFS(Indicador_Riesgo_Ent.Privada!P:P,Indicador_Riesgo_Ent.Privada!B:B,A13))</f>
        <v/>
      </c>
      <c r="J13" s="150" t="str">
        <f>IF(OR(F13="No",F13=""),"",_xlfn.MAXIFS(Indicador_Riesgo_Ent.Privada!X:X,Indicador_Riesgo_Ent.Privada!B:B,A13))</f>
        <v/>
      </c>
      <c r="K13" s="153"/>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61</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62</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IuOOrx1gIWPMdtCNggZcD6ZrKVUm5/SDO8uetR+oo+DRgb8gvC1r8V8CzZ6lnvwL76hgu4TjEN9U3RbS1x/tkA==" saltValue="h/0cO9ef/kTD1oPCr+fBiQ==" spinCount="100000" sheet="1" formatCells="0" formatColumns="0" formatRows="0" insertRows="0" deleteRows="0" selectLockedCells="1" autoFilter="0" pivotTables="0"/>
  <mergeCells count="2">
    <mergeCell ref="A6:G6"/>
    <mergeCell ref="H6:K6"/>
  </mergeCells>
  <phoneticPr fontId="30" type="noConversion"/>
  <conditionalFormatting sqref="H8:J13">
    <cfRule type="cellIs" dxfId="15" priority="3" operator="between">
      <formula>6.01</formula>
      <formula>16</formula>
    </cfRule>
    <cfRule type="cellIs" dxfId="14" priority="4" operator="between">
      <formula>3.01</formula>
      <formula>6</formula>
    </cfRule>
    <cfRule type="cellIs" dxfId="13" priority="5" operator="between">
      <formula>1</formula>
      <formula>3</formula>
    </cfRule>
    <cfRule type="containsBlanks" dxfId="12" priority="6">
      <formula>LEN(TRIM(H8))=0</formula>
    </cfRule>
  </conditionalFormatting>
  <conditionalFormatting sqref="K8:K12">
    <cfRule type="containsText" dxfId="11" priority="1" operator="containsText" text="Incompleto">
      <formula>NOT(ISERROR(SEARCH("Incompleto",K8)))</formula>
    </cfRule>
    <cfRule type="containsText" dxfId="10" priority="2" operator="containsText" text="Completo">
      <formula>NOT(ISERROR(SEARCH("Completo",K8)))</formula>
    </cfRule>
  </conditionalFormatting>
  <dataValidations count="1">
    <dataValidation type="list" allowBlank="1" showInputMessage="1" showErrorMessage="1" sqref="F8:F12" xr:uid="{EB93D0F0-7F76-4DF9-BD20-81403FE86A03}">
      <formula1>$F$45:$F$46</formula1>
    </dataValidation>
  </dataValidations>
  <pageMargins left="0.70866141732283472" right="0.70866141732283472" top="0.74803149606299213" bottom="0.74803149606299213" header="0.31496062992125984" footer="0.31496062992125984"/>
  <pageSetup paperSize="8" scale="65"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dimension ref="B1:AB52"/>
  <sheetViews>
    <sheetView showGridLines="0" zoomScale="80" zoomScaleNormal="80" zoomScaleSheetLayoutView="80" workbookViewId="0">
      <pane ySplit="9" topLeftCell="A10" activePane="bottomLeft" state="frozen"/>
      <selection pane="bottomLeft" activeCell="C4" sqref="C4"/>
    </sheetView>
  </sheetViews>
  <sheetFormatPr baseColWidth="10" defaultColWidth="8.6640625" defaultRowHeight="13.2" x14ac:dyDescent="0.25"/>
  <cols>
    <col min="1" max="1" width="8.6640625" style="16"/>
    <col min="2" max="2" width="9.6640625" style="16" customWidth="1"/>
    <col min="3" max="3" width="12.6640625" style="16" customWidth="1"/>
    <col min="4" max="4" width="64.33203125" style="22" customWidth="1"/>
    <col min="5" max="5" width="13.33203125" style="16" customWidth="1"/>
    <col min="6" max="6" width="15" style="16" customWidth="1"/>
    <col min="7" max="7" width="14.44140625" style="16" customWidth="1"/>
    <col min="8" max="8" width="12.6640625" style="16" customWidth="1"/>
    <col min="9" max="9" width="79.44140625"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18" x14ac:dyDescent="0.25">
      <c r="B1" s="223" t="s">
        <v>229</v>
      </c>
      <c r="C1" s="223"/>
      <c r="D1" s="223"/>
      <c r="E1" s="223"/>
      <c r="F1" s="223"/>
      <c r="G1" s="223"/>
      <c r="H1" s="223"/>
      <c r="I1" s="223"/>
      <c r="J1" s="15"/>
      <c r="K1" s="15"/>
      <c r="L1" s="15"/>
      <c r="M1" s="25"/>
      <c r="N1" s="25"/>
      <c r="O1" s="25"/>
      <c r="P1" s="25"/>
      <c r="Q1" s="25"/>
      <c r="R1" s="25"/>
      <c r="S1" s="25"/>
      <c r="T1" s="106"/>
      <c r="U1" s="106"/>
    </row>
    <row r="2" spans="2:28" ht="4.8" customHeight="1" x14ac:dyDescent="0.25">
      <c r="C2" s="15"/>
      <c r="D2" s="14"/>
      <c r="E2" s="15"/>
      <c r="F2" s="15"/>
      <c r="G2" s="15"/>
      <c r="H2" s="15"/>
      <c r="I2" s="15"/>
      <c r="J2" s="15"/>
      <c r="K2" s="104"/>
      <c r="L2" s="104"/>
      <c r="M2" s="104"/>
      <c r="N2" s="104"/>
      <c r="O2" s="104"/>
      <c r="P2" s="25"/>
      <c r="Q2" s="25"/>
      <c r="R2" s="25"/>
      <c r="S2" s="25"/>
      <c r="T2" s="106"/>
      <c r="U2" s="106"/>
    </row>
    <row r="3" spans="2:28" s="18" customFormat="1" ht="31.2" customHeight="1" x14ac:dyDescent="0.25">
      <c r="B3" s="227" t="s">
        <v>343</v>
      </c>
      <c r="C3" s="227"/>
      <c r="D3" s="227"/>
      <c r="E3" s="227"/>
      <c r="F3" s="227"/>
      <c r="G3" s="227"/>
      <c r="H3" s="227"/>
      <c r="I3" s="227"/>
      <c r="J3" s="103"/>
      <c r="K3" s="103"/>
      <c r="L3" s="102"/>
      <c r="M3" s="107"/>
      <c r="N3" s="24" t="s">
        <v>63</v>
      </c>
      <c r="O3" s="24" t="s">
        <v>64</v>
      </c>
      <c r="P3" s="107"/>
      <c r="Q3" s="108"/>
      <c r="R3" s="108"/>
      <c r="S3" s="108"/>
      <c r="T3" s="108"/>
      <c r="U3" s="108"/>
      <c r="Z3" s="108"/>
      <c r="AA3" s="108"/>
      <c r="AB3" s="108"/>
    </row>
    <row r="4" spans="2:28" s="20" customFormat="1" ht="19.2" customHeight="1" x14ac:dyDescent="0.3">
      <c r="B4" s="111" t="s">
        <v>319</v>
      </c>
      <c r="D4" s="30"/>
      <c r="E4" s="112"/>
      <c r="F4" s="113"/>
      <c r="G4" s="112"/>
      <c r="H4" s="112"/>
      <c r="I4" s="30"/>
      <c r="J4" s="30"/>
      <c r="K4" s="168"/>
      <c r="L4" s="103"/>
      <c r="M4" s="24"/>
      <c r="N4" s="24" t="s">
        <v>62</v>
      </c>
      <c r="O4" s="24" t="s">
        <v>65</v>
      </c>
      <c r="P4" s="24"/>
      <c r="Q4" s="109"/>
      <c r="R4" s="109"/>
      <c r="S4" s="109"/>
      <c r="T4" s="109"/>
      <c r="U4" s="109"/>
      <c r="Z4" s="107">
        <v>1</v>
      </c>
      <c r="AA4" s="109">
        <v>-1</v>
      </c>
      <c r="AB4" s="109"/>
    </row>
    <row r="5" spans="2:28" s="26" customFormat="1" ht="13.8" customHeight="1" x14ac:dyDescent="0.25">
      <c r="B5" s="111" t="s">
        <v>273</v>
      </c>
      <c r="D5" s="31"/>
      <c r="E5" s="114"/>
      <c r="F5" s="115"/>
      <c r="G5" s="112"/>
      <c r="H5" s="112"/>
      <c r="I5" s="31"/>
      <c r="J5" s="31"/>
      <c r="K5" s="169"/>
      <c r="L5" s="104"/>
      <c r="M5" s="25"/>
      <c r="N5" s="25"/>
      <c r="O5" s="25" t="s">
        <v>66</v>
      </c>
      <c r="P5" s="25"/>
      <c r="Q5" s="110"/>
      <c r="R5" s="110"/>
      <c r="S5" s="110"/>
      <c r="T5" s="110"/>
      <c r="U5" s="110"/>
      <c r="Z5" s="107">
        <v>2</v>
      </c>
      <c r="AA5" s="110">
        <v>-2</v>
      </c>
      <c r="AB5" s="110"/>
    </row>
    <row r="6" spans="2:28" ht="15" x14ac:dyDescent="0.25">
      <c r="B6" s="111" t="s">
        <v>274</v>
      </c>
      <c r="C6" s="15"/>
      <c r="D6" s="14"/>
      <c r="E6" s="15"/>
      <c r="F6" s="15"/>
      <c r="G6" s="15"/>
      <c r="H6" s="15"/>
      <c r="I6" s="15"/>
      <c r="J6" s="15"/>
      <c r="K6" s="15"/>
      <c r="L6" s="104"/>
      <c r="M6" s="25"/>
      <c r="N6" s="25"/>
      <c r="O6" s="25"/>
      <c r="P6" s="25"/>
      <c r="Q6" s="106"/>
      <c r="R6" s="25"/>
      <c r="S6" s="25"/>
      <c r="T6" s="106"/>
      <c r="U6" s="106"/>
      <c r="Z6" s="25">
        <v>3</v>
      </c>
      <c r="AA6" s="106">
        <v>-3</v>
      </c>
      <c r="AB6" s="106"/>
    </row>
    <row r="7" spans="2:28" x14ac:dyDescent="0.25">
      <c r="C7" s="15"/>
      <c r="D7" s="14"/>
      <c r="E7" s="15"/>
      <c r="F7" s="15"/>
      <c r="G7" s="15"/>
      <c r="H7" s="15"/>
      <c r="I7" s="15"/>
      <c r="J7" s="15"/>
      <c r="K7" s="15"/>
      <c r="L7" s="15"/>
      <c r="M7" s="25"/>
      <c r="N7" s="25"/>
      <c r="O7" s="25"/>
      <c r="P7" s="25"/>
      <c r="Q7" s="25"/>
      <c r="R7" s="25"/>
      <c r="S7" s="25"/>
      <c r="T7" s="106"/>
      <c r="U7" s="106"/>
      <c r="Z7" s="106">
        <v>4</v>
      </c>
      <c r="AA7" s="106">
        <v>-4</v>
      </c>
      <c r="AB7" s="106"/>
    </row>
    <row r="8" spans="2:28" ht="26.25" customHeight="1" x14ac:dyDescent="0.25">
      <c r="B8" s="224" t="s">
        <v>67</v>
      </c>
      <c r="C8" s="224"/>
      <c r="D8" s="224"/>
      <c r="E8" s="216" t="s">
        <v>13</v>
      </c>
      <c r="F8" s="225"/>
      <c r="G8" s="226"/>
      <c r="H8" s="219" t="s">
        <v>288</v>
      </c>
      <c r="I8" s="220"/>
      <c r="J8" s="220"/>
      <c r="K8" s="220"/>
      <c r="L8" s="220"/>
      <c r="M8" s="221"/>
      <c r="N8" s="216" t="s">
        <v>17</v>
      </c>
      <c r="O8" s="217"/>
      <c r="P8" s="222"/>
      <c r="Q8" s="219" t="s">
        <v>290</v>
      </c>
      <c r="R8" s="220"/>
      <c r="S8" s="220"/>
      <c r="T8" s="220"/>
      <c r="U8" s="221"/>
      <c r="V8" s="216" t="s">
        <v>68</v>
      </c>
      <c r="W8" s="217"/>
      <c r="X8" s="222"/>
      <c r="Z8" s="106"/>
      <c r="AA8" s="106"/>
      <c r="AB8" s="106"/>
    </row>
    <row r="9" spans="2:28" ht="47.4" customHeight="1" x14ac:dyDescent="0.25">
      <c r="B9" s="105" t="s">
        <v>87</v>
      </c>
      <c r="C9" s="32" t="s">
        <v>69</v>
      </c>
      <c r="D9" s="32" t="s">
        <v>70</v>
      </c>
      <c r="E9" s="35" t="s">
        <v>71</v>
      </c>
      <c r="F9" s="35" t="s">
        <v>72</v>
      </c>
      <c r="G9" s="35" t="s">
        <v>73</v>
      </c>
      <c r="H9" s="32" t="s">
        <v>74</v>
      </c>
      <c r="I9" s="32" t="s">
        <v>287</v>
      </c>
      <c r="J9" s="32" t="s">
        <v>289</v>
      </c>
      <c r="K9" s="32" t="s">
        <v>75</v>
      </c>
      <c r="L9" s="32" t="s">
        <v>76</v>
      </c>
      <c r="M9" s="32" t="s">
        <v>77</v>
      </c>
      <c r="N9" s="35" t="s">
        <v>78</v>
      </c>
      <c r="O9" s="35" t="s">
        <v>79</v>
      </c>
      <c r="P9" s="35" t="s">
        <v>80</v>
      </c>
      <c r="Q9" s="32" t="s">
        <v>291</v>
      </c>
      <c r="R9" s="32" t="s">
        <v>81</v>
      </c>
      <c r="S9" s="32" t="s">
        <v>292</v>
      </c>
      <c r="T9" s="33" t="s">
        <v>293</v>
      </c>
      <c r="U9" s="33" t="s">
        <v>294</v>
      </c>
      <c r="V9" s="35" t="s">
        <v>82</v>
      </c>
      <c r="W9" s="35" t="s">
        <v>83</v>
      </c>
      <c r="X9" s="35" t="s">
        <v>84</v>
      </c>
    </row>
    <row r="10" spans="2:28" ht="67.8" customHeight="1" x14ac:dyDescent="0.25">
      <c r="B10" s="143" t="s">
        <v>93</v>
      </c>
      <c r="C10" s="147" t="s">
        <v>105</v>
      </c>
      <c r="D10" s="127" t="s">
        <v>259</v>
      </c>
      <c r="E10" s="83"/>
      <c r="F10" s="83"/>
      <c r="G10" s="82" t="str">
        <f t="shared" ref="G10:G51" si="0">IF(OR(E10="",F10=""),"",E10*F10)</f>
        <v/>
      </c>
      <c r="H10" s="147" t="s">
        <v>124</v>
      </c>
      <c r="I10" s="170" t="s">
        <v>244</v>
      </c>
      <c r="J10" s="85"/>
      <c r="K10" s="84"/>
      <c r="L10" s="83"/>
      <c r="M10" s="83"/>
      <c r="N10" s="34" t="str">
        <f t="shared" ref="N10:O33" si="1">IF(ISNUMBER(E10),IF(E10+L10&gt;1,E10+L10,1),"")</f>
        <v/>
      </c>
      <c r="O10" s="34" t="str">
        <f t="shared" si="1"/>
        <v/>
      </c>
      <c r="P10" s="78" t="str">
        <f t="shared" ref="P10:P29" si="2">IF(OR(N10="",O10=""),"",N10*O10)</f>
        <v/>
      </c>
      <c r="Q10" s="85"/>
      <c r="R10" s="85"/>
      <c r="S10" s="85"/>
      <c r="T10" s="83"/>
      <c r="U10" s="83"/>
      <c r="V10" s="34" t="str">
        <f t="shared" ref="V10" si="3">IF(ISNUMBER($N10),IF($N10+T10&gt;1,$N10+T10,1),"")</f>
        <v/>
      </c>
      <c r="W10" s="34" t="str">
        <f t="shared" ref="W10" si="4">IF(ISNUMBER($O10),IF($O10+U10&gt;1,$O10+U10,1),"")</f>
        <v/>
      </c>
      <c r="X10" s="78" t="str">
        <f t="shared" ref="X10" si="5">IF(OR(V10="",W10=""),"",V10*W10)</f>
        <v/>
      </c>
    </row>
    <row r="11" spans="2:28" ht="58.8" customHeight="1" x14ac:dyDescent="0.25">
      <c r="B11" s="143" t="s">
        <v>93</v>
      </c>
      <c r="C11" s="147" t="s">
        <v>106</v>
      </c>
      <c r="D11" s="127" t="s">
        <v>191</v>
      </c>
      <c r="E11" s="83"/>
      <c r="F11" s="83"/>
      <c r="G11" s="82" t="str">
        <f t="shared" si="0"/>
        <v/>
      </c>
      <c r="H11" s="147" t="s">
        <v>125</v>
      </c>
      <c r="I11" s="170" t="s">
        <v>245</v>
      </c>
      <c r="J11" s="85"/>
      <c r="K11" s="84"/>
      <c r="L11" s="83"/>
      <c r="M11" s="83"/>
      <c r="N11" s="34" t="str">
        <f t="shared" si="1"/>
        <v/>
      </c>
      <c r="O11" s="34" t="str">
        <f t="shared" si="1"/>
        <v/>
      </c>
      <c r="P11" s="78" t="str">
        <f t="shared" si="2"/>
        <v/>
      </c>
      <c r="Q11" s="85"/>
      <c r="R11" s="85"/>
      <c r="S11" s="85"/>
      <c r="T11" s="83"/>
      <c r="U11" s="83"/>
      <c r="V11" s="34" t="str">
        <f t="shared" ref="V11:V51" si="6">IF(ISNUMBER($N11),IF($N11+T11&gt;1,$N11+T11,1),"")</f>
        <v/>
      </c>
      <c r="W11" s="34" t="str">
        <f t="shared" ref="W11:W51" si="7">IF(ISNUMBER($O11),IF($O11+U11&gt;1,$O11+U11,1),"")</f>
        <v/>
      </c>
      <c r="X11" s="78" t="str">
        <f t="shared" ref="X11:X51" si="8">IF(OR(V11="",W11=""),"",V11*W11)</f>
        <v/>
      </c>
    </row>
    <row r="12" spans="2:28" ht="50.4" customHeight="1" x14ac:dyDescent="0.25">
      <c r="B12" s="143" t="s">
        <v>93</v>
      </c>
      <c r="C12" s="147" t="s">
        <v>107</v>
      </c>
      <c r="D12" s="127" t="s">
        <v>156</v>
      </c>
      <c r="E12" s="83"/>
      <c r="F12" s="83"/>
      <c r="G12" s="82" t="str">
        <f t="shared" si="0"/>
        <v/>
      </c>
      <c r="H12" s="147" t="s">
        <v>126</v>
      </c>
      <c r="I12" s="170" t="s">
        <v>246</v>
      </c>
      <c r="J12" s="85"/>
      <c r="K12" s="84"/>
      <c r="L12" s="83"/>
      <c r="M12" s="83"/>
      <c r="N12" s="34" t="str">
        <f t="shared" si="1"/>
        <v/>
      </c>
      <c r="O12" s="34" t="str">
        <f t="shared" si="1"/>
        <v/>
      </c>
      <c r="P12" s="78" t="str">
        <f t="shared" si="2"/>
        <v/>
      </c>
      <c r="Q12" s="85"/>
      <c r="R12" s="85"/>
      <c r="S12" s="85"/>
      <c r="T12" s="83"/>
      <c r="U12" s="83"/>
      <c r="V12" s="34" t="str">
        <f t="shared" si="6"/>
        <v/>
      </c>
      <c r="W12" s="34" t="str">
        <f t="shared" si="7"/>
        <v/>
      </c>
      <c r="X12" s="78" t="str">
        <f t="shared" si="8"/>
        <v/>
      </c>
    </row>
    <row r="13" spans="2:28" ht="66.599999999999994" customHeight="1" x14ac:dyDescent="0.25">
      <c r="B13" s="143" t="s">
        <v>93</v>
      </c>
      <c r="C13" s="147" t="s">
        <v>108</v>
      </c>
      <c r="D13" s="127" t="s">
        <v>235</v>
      </c>
      <c r="E13" s="83"/>
      <c r="F13" s="83"/>
      <c r="G13" s="82" t="str">
        <f t="shared" si="0"/>
        <v/>
      </c>
      <c r="H13" s="147" t="s">
        <v>127</v>
      </c>
      <c r="I13" s="170" t="s">
        <v>192</v>
      </c>
      <c r="J13" s="85"/>
      <c r="K13" s="84"/>
      <c r="L13" s="83"/>
      <c r="M13" s="83"/>
      <c r="N13" s="34" t="str">
        <f t="shared" si="1"/>
        <v/>
      </c>
      <c r="O13" s="34" t="str">
        <f t="shared" si="1"/>
        <v/>
      </c>
      <c r="P13" s="78" t="str">
        <f t="shared" si="2"/>
        <v/>
      </c>
      <c r="Q13" s="85"/>
      <c r="R13" s="85"/>
      <c r="S13" s="85"/>
      <c r="T13" s="83"/>
      <c r="U13" s="83"/>
      <c r="V13" s="34" t="str">
        <f t="shared" si="6"/>
        <v/>
      </c>
      <c r="W13" s="34" t="str">
        <f t="shared" si="7"/>
        <v/>
      </c>
      <c r="X13" s="78" t="str">
        <f t="shared" si="8"/>
        <v/>
      </c>
    </row>
    <row r="14" spans="2:28" ht="55.8" customHeight="1" x14ac:dyDescent="0.25">
      <c r="B14" s="143" t="s">
        <v>93</v>
      </c>
      <c r="C14" s="147" t="s">
        <v>109</v>
      </c>
      <c r="D14" s="127" t="s">
        <v>195</v>
      </c>
      <c r="E14" s="83"/>
      <c r="F14" s="83"/>
      <c r="G14" s="82" t="str">
        <f t="shared" si="0"/>
        <v/>
      </c>
      <c r="H14" s="147" t="s">
        <v>128</v>
      </c>
      <c r="I14" s="170" t="s">
        <v>247</v>
      </c>
      <c r="J14" s="85"/>
      <c r="K14" s="84"/>
      <c r="L14" s="83"/>
      <c r="M14" s="83"/>
      <c r="N14" s="34" t="str">
        <f t="shared" ref="N14:N25" si="9">IF(ISNUMBER(E14),IF(E14+L14&gt;1,E14+L14,1),"")</f>
        <v/>
      </c>
      <c r="O14" s="34" t="str">
        <f t="shared" ref="O14:O25" si="10">IF(ISNUMBER(F14),IF(F14+M14&gt;1,F14+M14,1),"")</f>
        <v/>
      </c>
      <c r="P14" s="78" t="str">
        <f t="shared" ref="P14:P25" si="11">IF(OR(N14="",O14=""),"",N14*O14)</f>
        <v/>
      </c>
      <c r="Q14" s="85"/>
      <c r="R14" s="85"/>
      <c r="S14" s="85"/>
      <c r="T14" s="83"/>
      <c r="U14" s="83"/>
      <c r="V14" s="34" t="str">
        <f t="shared" si="6"/>
        <v/>
      </c>
      <c r="W14" s="34" t="str">
        <f t="shared" si="7"/>
        <v/>
      </c>
      <c r="X14" s="78" t="str">
        <f t="shared" si="8"/>
        <v/>
      </c>
    </row>
    <row r="15" spans="2:28" ht="54" customHeight="1" x14ac:dyDescent="0.25">
      <c r="B15" s="143" t="s">
        <v>93</v>
      </c>
      <c r="C15" s="147" t="s">
        <v>110</v>
      </c>
      <c r="D15" s="127" t="s">
        <v>153</v>
      </c>
      <c r="E15" s="83"/>
      <c r="F15" s="83"/>
      <c r="G15" s="82" t="str">
        <f t="shared" si="0"/>
        <v/>
      </c>
      <c r="H15" s="147" t="s">
        <v>129</v>
      </c>
      <c r="I15" s="170" t="s">
        <v>193</v>
      </c>
      <c r="J15" s="85"/>
      <c r="K15" s="84"/>
      <c r="L15" s="83"/>
      <c r="M15" s="83"/>
      <c r="N15" s="34" t="str">
        <f t="shared" si="9"/>
        <v/>
      </c>
      <c r="O15" s="34" t="str">
        <f t="shared" si="10"/>
        <v/>
      </c>
      <c r="P15" s="78" t="str">
        <f t="shared" si="11"/>
        <v/>
      </c>
      <c r="Q15" s="85"/>
      <c r="R15" s="85"/>
      <c r="S15" s="85"/>
      <c r="T15" s="83"/>
      <c r="U15" s="83"/>
      <c r="V15" s="34" t="str">
        <f t="shared" si="6"/>
        <v/>
      </c>
      <c r="W15" s="34" t="str">
        <f t="shared" si="7"/>
        <v/>
      </c>
      <c r="X15" s="78" t="str">
        <f t="shared" si="8"/>
        <v/>
      </c>
    </row>
    <row r="16" spans="2:28" ht="51.6" customHeight="1" x14ac:dyDescent="0.25">
      <c r="B16" s="143" t="s">
        <v>93</v>
      </c>
      <c r="C16" s="147" t="s">
        <v>111</v>
      </c>
      <c r="D16" s="127" t="s">
        <v>154</v>
      </c>
      <c r="E16" s="83"/>
      <c r="F16" s="83"/>
      <c r="G16" s="82" t="str">
        <f t="shared" si="0"/>
        <v/>
      </c>
      <c r="H16" s="147" t="s">
        <v>130</v>
      </c>
      <c r="I16" s="170" t="s">
        <v>196</v>
      </c>
      <c r="J16" s="85"/>
      <c r="K16" s="84"/>
      <c r="L16" s="83"/>
      <c r="M16" s="83"/>
      <c r="N16" s="34" t="str">
        <f t="shared" si="9"/>
        <v/>
      </c>
      <c r="O16" s="34" t="str">
        <f t="shared" si="10"/>
        <v/>
      </c>
      <c r="P16" s="78" t="str">
        <f t="shared" si="11"/>
        <v/>
      </c>
      <c r="Q16" s="85"/>
      <c r="R16" s="85"/>
      <c r="S16" s="85"/>
      <c r="T16" s="83"/>
      <c r="U16" s="83"/>
      <c r="V16" s="34" t="str">
        <f t="shared" si="6"/>
        <v/>
      </c>
      <c r="W16" s="34" t="str">
        <f t="shared" si="7"/>
        <v/>
      </c>
      <c r="X16" s="78" t="str">
        <f t="shared" si="8"/>
        <v/>
      </c>
    </row>
    <row r="17" spans="2:26" ht="67.8" customHeight="1" x14ac:dyDescent="0.25">
      <c r="B17" s="143" t="s">
        <v>93</v>
      </c>
      <c r="C17" s="147" t="s">
        <v>112</v>
      </c>
      <c r="D17" s="127" t="s">
        <v>115</v>
      </c>
      <c r="E17" s="83"/>
      <c r="F17" s="83"/>
      <c r="G17" s="82" t="str">
        <f t="shared" si="0"/>
        <v/>
      </c>
      <c r="H17" s="147" t="s">
        <v>131</v>
      </c>
      <c r="I17" s="170" t="s">
        <v>198</v>
      </c>
      <c r="J17" s="85"/>
      <c r="K17" s="84"/>
      <c r="L17" s="83"/>
      <c r="M17" s="83"/>
      <c r="N17" s="34" t="str">
        <f t="shared" si="9"/>
        <v/>
      </c>
      <c r="O17" s="34" t="str">
        <f t="shared" si="10"/>
        <v/>
      </c>
      <c r="P17" s="78" t="str">
        <f t="shared" si="11"/>
        <v/>
      </c>
      <c r="Q17" s="85"/>
      <c r="R17" s="85"/>
      <c r="S17" s="85"/>
      <c r="T17" s="83"/>
      <c r="U17" s="83"/>
      <c r="V17" s="34" t="str">
        <f t="shared" si="6"/>
        <v/>
      </c>
      <c r="W17" s="34" t="str">
        <f t="shared" si="7"/>
        <v/>
      </c>
      <c r="X17" s="78" t="str">
        <f t="shared" si="8"/>
        <v/>
      </c>
    </row>
    <row r="18" spans="2:26" ht="57" customHeight="1" x14ac:dyDescent="0.25">
      <c r="B18" s="143" t="s">
        <v>93</v>
      </c>
      <c r="C18" s="147" t="s">
        <v>113</v>
      </c>
      <c r="D18" s="127" t="s">
        <v>248</v>
      </c>
      <c r="E18" s="83"/>
      <c r="F18" s="83"/>
      <c r="G18" s="82" t="str">
        <f t="shared" si="0"/>
        <v/>
      </c>
      <c r="H18" s="147" t="s">
        <v>132</v>
      </c>
      <c r="I18" s="170" t="s">
        <v>197</v>
      </c>
      <c r="J18" s="85"/>
      <c r="K18" s="84"/>
      <c r="L18" s="83"/>
      <c r="M18" s="83"/>
      <c r="N18" s="34" t="str">
        <f t="shared" si="9"/>
        <v/>
      </c>
      <c r="O18" s="34" t="str">
        <f t="shared" si="10"/>
        <v/>
      </c>
      <c r="P18" s="78" t="str">
        <f t="shared" si="11"/>
        <v/>
      </c>
      <c r="Q18" s="85"/>
      <c r="R18" s="85"/>
      <c r="S18" s="85"/>
      <c r="T18" s="83"/>
      <c r="U18" s="83"/>
      <c r="V18" s="34" t="str">
        <f t="shared" si="6"/>
        <v/>
      </c>
      <c r="W18" s="34" t="str">
        <f t="shared" si="7"/>
        <v/>
      </c>
      <c r="X18" s="78" t="str">
        <f t="shared" si="8"/>
        <v/>
      </c>
    </row>
    <row r="19" spans="2:26" ht="54" customHeight="1" x14ac:dyDescent="0.25">
      <c r="B19" s="143" t="s">
        <v>93</v>
      </c>
      <c r="C19" s="147" t="s">
        <v>117</v>
      </c>
      <c r="D19" s="127" t="s">
        <v>249</v>
      </c>
      <c r="E19" s="83"/>
      <c r="F19" s="83"/>
      <c r="G19" s="82" t="str">
        <f t="shared" si="0"/>
        <v/>
      </c>
      <c r="H19" s="147" t="s">
        <v>133</v>
      </c>
      <c r="I19" s="170" t="s">
        <v>199</v>
      </c>
      <c r="J19" s="85"/>
      <c r="K19" s="84"/>
      <c r="L19" s="83"/>
      <c r="M19" s="83"/>
      <c r="N19" s="34" t="str">
        <f t="shared" si="9"/>
        <v/>
      </c>
      <c r="O19" s="34" t="str">
        <f t="shared" si="10"/>
        <v/>
      </c>
      <c r="P19" s="78" t="str">
        <f t="shared" si="11"/>
        <v/>
      </c>
      <c r="Q19" s="85"/>
      <c r="R19" s="85"/>
      <c r="S19" s="85"/>
      <c r="T19" s="83"/>
      <c r="U19" s="83"/>
      <c r="V19" s="34" t="str">
        <f t="shared" si="6"/>
        <v/>
      </c>
      <c r="W19" s="34" t="str">
        <f t="shared" si="7"/>
        <v/>
      </c>
      <c r="X19" s="78" t="str">
        <f t="shared" si="8"/>
        <v/>
      </c>
    </row>
    <row r="20" spans="2:26" ht="52.8" customHeight="1" x14ac:dyDescent="0.25">
      <c r="B20" s="143" t="s">
        <v>93</v>
      </c>
      <c r="C20" s="147" t="s">
        <v>118</v>
      </c>
      <c r="D20" s="127" t="s">
        <v>250</v>
      </c>
      <c r="E20" s="83"/>
      <c r="F20" s="83"/>
      <c r="G20" s="82" t="str">
        <f t="shared" si="0"/>
        <v/>
      </c>
      <c r="H20" s="147" t="s">
        <v>134</v>
      </c>
      <c r="I20" s="171" t="s">
        <v>201</v>
      </c>
      <c r="J20" s="85"/>
      <c r="K20" s="84"/>
      <c r="L20" s="83"/>
      <c r="M20" s="83"/>
      <c r="N20" s="34" t="str">
        <f t="shared" si="9"/>
        <v/>
      </c>
      <c r="O20" s="34" t="str">
        <f t="shared" si="10"/>
        <v/>
      </c>
      <c r="P20" s="78" t="str">
        <f t="shared" si="11"/>
        <v/>
      </c>
      <c r="Q20" s="85"/>
      <c r="R20" s="85"/>
      <c r="S20" s="85"/>
      <c r="T20" s="83"/>
      <c r="U20" s="83"/>
      <c r="V20" s="34" t="str">
        <f t="shared" si="6"/>
        <v/>
      </c>
      <c r="W20" s="34" t="str">
        <f t="shared" si="7"/>
        <v/>
      </c>
      <c r="X20" s="78" t="str">
        <f t="shared" si="8"/>
        <v/>
      </c>
    </row>
    <row r="21" spans="2:26" ht="36" x14ac:dyDescent="0.25">
      <c r="B21" s="143" t="s">
        <v>93</v>
      </c>
      <c r="C21" s="147" t="s">
        <v>119</v>
      </c>
      <c r="D21" s="127" t="s">
        <v>116</v>
      </c>
      <c r="E21" s="83"/>
      <c r="F21" s="83"/>
      <c r="G21" s="82" t="str">
        <f t="shared" si="0"/>
        <v/>
      </c>
      <c r="H21" s="147" t="s">
        <v>135</v>
      </c>
      <c r="I21" s="171" t="s">
        <v>202</v>
      </c>
      <c r="J21" s="85"/>
      <c r="K21" s="84"/>
      <c r="L21" s="83"/>
      <c r="M21" s="83"/>
      <c r="N21" s="34" t="str">
        <f t="shared" si="9"/>
        <v/>
      </c>
      <c r="O21" s="34" t="str">
        <f t="shared" si="10"/>
        <v/>
      </c>
      <c r="P21" s="78" t="str">
        <f t="shared" si="11"/>
        <v/>
      </c>
      <c r="Q21" s="85"/>
      <c r="R21" s="85"/>
      <c r="S21" s="85"/>
      <c r="T21" s="83"/>
      <c r="U21" s="83"/>
      <c r="V21" s="34" t="str">
        <f t="shared" si="6"/>
        <v/>
      </c>
      <c r="W21" s="34" t="str">
        <f t="shared" si="7"/>
        <v/>
      </c>
      <c r="X21" s="78" t="str">
        <f t="shared" si="8"/>
        <v/>
      </c>
    </row>
    <row r="22" spans="2:26" ht="36" x14ac:dyDescent="0.25">
      <c r="B22" s="143" t="s">
        <v>93</v>
      </c>
      <c r="C22" s="147" t="s">
        <v>120</v>
      </c>
      <c r="D22" s="127" t="s">
        <v>236</v>
      </c>
      <c r="E22" s="83"/>
      <c r="F22" s="83"/>
      <c r="G22" s="82" t="str">
        <f t="shared" si="0"/>
        <v/>
      </c>
      <c r="H22" s="147" t="s">
        <v>136</v>
      </c>
      <c r="I22" s="171" t="s">
        <v>203</v>
      </c>
      <c r="J22" s="85"/>
      <c r="K22" s="84"/>
      <c r="L22" s="83"/>
      <c r="M22" s="83"/>
      <c r="N22" s="34" t="str">
        <f t="shared" si="9"/>
        <v/>
      </c>
      <c r="O22" s="34" t="str">
        <f t="shared" si="10"/>
        <v/>
      </c>
      <c r="P22" s="78" t="str">
        <f t="shared" si="11"/>
        <v/>
      </c>
      <c r="Q22" s="85"/>
      <c r="R22" s="85"/>
      <c r="S22" s="85"/>
      <c r="T22" s="83"/>
      <c r="U22" s="83"/>
      <c r="V22" s="34" t="str">
        <f t="shared" si="6"/>
        <v/>
      </c>
      <c r="W22" s="34" t="str">
        <f t="shared" si="7"/>
        <v/>
      </c>
      <c r="X22" s="78" t="str">
        <f t="shared" si="8"/>
        <v/>
      </c>
    </row>
    <row r="23" spans="2:26" ht="50.4" customHeight="1" x14ac:dyDescent="0.25">
      <c r="B23" s="143" t="s">
        <v>93</v>
      </c>
      <c r="C23" s="147" t="s">
        <v>121</v>
      </c>
      <c r="D23" s="127" t="s">
        <v>194</v>
      </c>
      <c r="E23" s="83"/>
      <c r="F23" s="83"/>
      <c r="G23" s="82" t="str">
        <f t="shared" si="0"/>
        <v/>
      </c>
      <c r="H23" s="147" t="s">
        <v>137</v>
      </c>
      <c r="I23" s="171" t="s">
        <v>204</v>
      </c>
      <c r="J23" s="85"/>
      <c r="K23" s="84"/>
      <c r="L23" s="83"/>
      <c r="M23" s="83"/>
      <c r="N23" s="34" t="str">
        <f t="shared" si="9"/>
        <v/>
      </c>
      <c r="O23" s="34" t="str">
        <f t="shared" si="10"/>
        <v/>
      </c>
      <c r="P23" s="78" t="str">
        <f t="shared" si="11"/>
        <v/>
      </c>
      <c r="Q23" s="85"/>
      <c r="R23" s="85"/>
      <c r="S23" s="85"/>
      <c r="T23" s="83"/>
      <c r="U23" s="83"/>
      <c r="V23" s="34" t="str">
        <f t="shared" si="6"/>
        <v/>
      </c>
      <c r="W23" s="34" t="str">
        <f t="shared" si="7"/>
        <v/>
      </c>
      <c r="X23" s="78" t="str">
        <f t="shared" si="8"/>
        <v/>
      </c>
    </row>
    <row r="24" spans="2:26" ht="36" x14ac:dyDescent="0.25">
      <c r="B24" s="143" t="s">
        <v>93</v>
      </c>
      <c r="C24" s="147" t="s">
        <v>122</v>
      </c>
      <c r="D24" s="127" t="s">
        <v>157</v>
      </c>
      <c r="E24" s="83"/>
      <c r="F24" s="83"/>
      <c r="G24" s="82" t="str">
        <f t="shared" si="0"/>
        <v/>
      </c>
      <c r="H24" s="147" t="s">
        <v>138</v>
      </c>
      <c r="I24" s="171" t="s">
        <v>205</v>
      </c>
      <c r="J24" s="85"/>
      <c r="K24" s="84"/>
      <c r="L24" s="83"/>
      <c r="M24" s="83"/>
      <c r="N24" s="34" t="str">
        <f t="shared" si="9"/>
        <v/>
      </c>
      <c r="O24" s="34" t="str">
        <f t="shared" si="10"/>
        <v/>
      </c>
      <c r="P24" s="78" t="str">
        <f t="shared" si="11"/>
        <v/>
      </c>
      <c r="Q24" s="85"/>
      <c r="R24" s="85"/>
      <c r="S24" s="85"/>
      <c r="T24" s="83"/>
      <c r="U24" s="83"/>
      <c r="V24" s="34" t="str">
        <f t="shared" si="6"/>
        <v/>
      </c>
      <c r="W24" s="34" t="str">
        <f t="shared" si="7"/>
        <v/>
      </c>
      <c r="X24" s="78" t="str">
        <f t="shared" si="8"/>
        <v/>
      </c>
    </row>
    <row r="25" spans="2:26" ht="24" x14ac:dyDescent="0.25">
      <c r="B25" s="143" t="s">
        <v>93</v>
      </c>
      <c r="C25" s="147" t="s">
        <v>123</v>
      </c>
      <c r="D25" s="127" t="s">
        <v>97</v>
      </c>
      <c r="E25" s="83"/>
      <c r="F25" s="83"/>
      <c r="G25" s="82" t="str">
        <f t="shared" si="0"/>
        <v/>
      </c>
      <c r="H25" s="147" t="s">
        <v>139</v>
      </c>
      <c r="I25" s="171" t="s">
        <v>206</v>
      </c>
      <c r="J25" s="85"/>
      <c r="K25" s="84"/>
      <c r="L25" s="83"/>
      <c r="M25" s="83"/>
      <c r="N25" s="34" t="str">
        <f t="shared" si="9"/>
        <v/>
      </c>
      <c r="O25" s="34" t="str">
        <f t="shared" si="10"/>
        <v/>
      </c>
      <c r="P25" s="78" t="str">
        <f t="shared" si="11"/>
        <v/>
      </c>
      <c r="Q25" s="85"/>
      <c r="R25" s="85"/>
      <c r="S25" s="85"/>
      <c r="T25" s="83"/>
      <c r="U25" s="83"/>
      <c r="V25" s="34" t="str">
        <f t="shared" si="6"/>
        <v/>
      </c>
      <c r="W25" s="34" t="str">
        <f t="shared" si="7"/>
        <v/>
      </c>
      <c r="X25" s="78" t="str">
        <f t="shared" si="8"/>
        <v/>
      </c>
    </row>
    <row r="26" spans="2:26" ht="41.4" customHeight="1" x14ac:dyDescent="0.25">
      <c r="B26" s="143" t="s">
        <v>93</v>
      </c>
      <c r="C26" s="147" t="s">
        <v>141</v>
      </c>
      <c r="D26" s="127" t="s">
        <v>94</v>
      </c>
      <c r="E26" s="83"/>
      <c r="F26" s="83"/>
      <c r="G26" s="82" t="str">
        <f t="shared" si="0"/>
        <v/>
      </c>
      <c r="H26" s="147" t="s">
        <v>147</v>
      </c>
      <c r="I26" s="171" t="s">
        <v>207</v>
      </c>
      <c r="J26" s="85"/>
      <c r="K26" s="84"/>
      <c r="L26" s="83"/>
      <c r="M26" s="83"/>
      <c r="N26" s="34" t="str">
        <f t="shared" si="1"/>
        <v/>
      </c>
      <c r="O26" s="34" t="str">
        <f t="shared" si="1"/>
        <v/>
      </c>
      <c r="P26" s="78" t="str">
        <f t="shared" si="2"/>
        <v/>
      </c>
      <c r="Q26" s="85"/>
      <c r="R26" s="85"/>
      <c r="S26" s="85"/>
      <c r="T26" s="83"/>
      <c r="U26" s="83"/>
      <c r="V26" s="34" t="str">
        <f t="shared" si="6"/>
        <v/>
      </c>
      <c r="W26" s="34" t="str">
        <f t="shared" si="7"/>
        <v/>
      </c>
      <c r="X26" s="78" t="str">
        <f t="shared" si="8"/>
        <v/>
      </c>
    </row>
    <row r="27" spans="2:26" ht="32.4" customHeight="1" x14ac:dyDescent="0.25">
      <c r="B27" s="143" t="s">
        <v>93</v>
      </c>
      <c r="C27" s="147" t="s">
        <v>149</v>
      </c>
      <c r="D27" s="127" t="s">
        <v>96</v>
      </c>
      <c r="E27" s="83"/>
      <c r="F27" s="83"/>
      <c r="G27" s="82" t="str">
        <f t="shared" si="0"/>
        <v/>
      </c>
      <c r="H27" s="147" t="s">
        <v>160</v>
      </c>
      <c r="I27" s="170" t="s">
        <v>208</v>
      </c>
      <c r="J27" s="85"/>
      <c r="K27" s="84"/>
      <c r="L27" s="83"/>
      <c r="M27" s="83"/>
      <c r="N27" s="34" t="str">
        <f t="shared" si="1"/>
        <v/>
      </c>
      <c r="O27" s="34" t="str">
        <f t="shared" si="1"/>
        <v/>
      </c>
      <c r="P27" s="78" t="str">
        <f t="shared" si="2"/>
        <v/>
      </c>
      <c r="Q27" s="85"/>
      <c r="R27" s="85"/>
      <c r="S27" s="85"/>
      <c r="T27" s="83"/>
      <c r="U27" s="83"/>
      <c r="V27" s="34" t="str">
        <f t="shared" si="6"/>
        <v/>
      </c>
      <c r="W27" s="34" t="str">
        <f t="shared" si="7"/>
        <v/>
      </c>
      <c r="X27" s="78" t="str">
        <f t="shared" si="8"/>
        <v/>
      </c>
    </row>
    <row r="28" spans="2:26" ht="34.799999999999997" customHeight="1" x14ac:dyDescent="0.25">
      <c r="B28" s="143" t="s">
        <v>93</v>
      </c>
      <c r="C28" s="147" t="s">
        <v>151</v>
      </c>
      <c r="D28" s="127" t="s">
        <v>200</v>
      </c>
      <c r="E28" s="83"/>
      <c r="F28" s="83"/>
      <c r="G28" s="82" t="str">
        <f t="shared" si="0"/>
        <v/>
      </c>
      <c r="H28" s="147" t="s">
        <v>161</v>
      </c>
      <c r="I28" s="170" t="s">
        <v>251</v>
      </c>
      <c r="J28" s="85"/>
      <c r="K28" s="84"/>
      <c r="L28" s="83"/>
      <c r="M28" s="83"/>
      <c r="N28" s="34" t="str">
        <f t="shared" si="1"/>
        <v/>
      </c>
      <c r="O28" s="34" t="str">
        <f t="shared" si="1"/>
        <v/>
      </c>
      <c r="P28" s="78" t="str">
        <f t="shared" si="2"/>
        <v/>
      </c>
      <c r="Q28" s="85"/>
      <c r="R28" s="85"/>
      <c r="S28" s="85"/>
      <c r="T28" s="83"/>
      <c r="U28" s="83"/>
      <c r="V28" s="34" t="str">
        <f t="shared" si="6"/>
        <v/>
      </c>
      <c r="W28" s="34" t="str">
        <f t="shared" si="7"/>
        <v/>
      </c>
      <c r="X28" s="78" t="str">
        <f t="shared" si="8"/>
        <v/>
      </c>
    </row>
    <row r="29" spans="2:26" ht="35.4" customHeight="1" x14ac:dyDescent="0.25">
      <c r="B29" s="143" t="s">
        <v>93</v>
      </c>
      <c r="C29" s="147" t="s">
        <v>158</v>
      </c>
      <c r="D29" s="127" t="s">
        <v>95</v>
      </c>
      <c r="E29" s="83"/>
      <c r="F29" s="83"/>
      <c r="G29" s="82" t="str">
        <f t="shared" si="0"/>
        <v/>
      </c>
      <c r="H29" s="147" t="s">
        <v>162</v>
      </c>
      <c r="I29" s="170" t="s">
        <v>252</v>
      </c>
      <c r="J29" s="85"/>
      <c r="K29" s="84"/>
      <c r="L29" s="83"/>
      <c r="M29" s="83"/>
      <c r="N29" s="34" t="str">
        <f t="shared" si="1"/>
        <v/>
      </c>
      <c r="O29" s="34" t="str">
        <f t="shared" si="1"/>
        <v/>
      </c>
      <c r="P29" s="78" t="str">
        <f t="shared" si="2"/>
        <v/>
      </c>
      <c r="Q29" s="85"/>
      <c r="R29" s="85"/>
      <c r="S29" s="85"/>
      <c r="T29" s="83"/>
      <c r="U29" s="83"/>
      <c r="V29" s="34" t="str">
        <f t="shared" si="6"/>
        <v/>
      </c>
      <c r="W29" s="34" t="str">
        <f t="shared" si="7"/>
        <v/>
      </c>
      <c r="X29" s="78" t="str">
        <f t="shared" si="8"/>
        <v/>
      </c>
    </row>
    <row r="30" spans="2:26" s="86" customFormat="1" ht="24" x14ac:dyDescent="0.25">
      <c r="B30" s="143" t="s">
        <v>93</v>
      </c>
      <c r="C30" s="147" t="s">
        <v>159</v>
      </c>
      <c r="D30" s="127" t="s">
        <v>140</v>
      </c>
      <c r="E30" s="83"/>
      <c r="F30" s="83"/>
      <c r="G30" s="82" t="str">
        <f t="shared" si="0"/>
        <v/>
      </c>
      <c r="H30" s="147" t="s">
        <v>163</v>
      </c>
      <c r="I30" s="170" t="s">
        <v>209</v>
      </c>
      <c r="J30" s="85"/>
      <c r="K30" s="84"/>
      <c r="L30" s="83"/>
      <c r="M30" s="83"/>
      <c r="N30" s="91" t="str">
        <f t="shared" si="1"/>
        <v/>
      </c>
      <c r="O30" s="91" t="str">
        <f t="shared" si="1"/>
        <v/>
      </c>
      <c r="P30" s="89" t="str">
        <f>IF(OR(N30="",O30=""),"",N30*O30)</f>
        <v/>
      </c>
      <c r="Q30" s="85"/>
      <c r="R30" s="85"/>
      <c r="S30" s="85"/>
      <c r="T30" s="83"/>
      <c r="U30" s="83"/>
      <c r="V30" s="34" t="str">
        <f t="shared" si="6"/>
        <v/>
      </c>
      <c r="W30" s="34" t="str">
        <f t="shared" si="7"/>
        <v/>
      </c>
      <c r="X30" s="78" t="str">
        <f t="shared" si="8"/>
        <v/>
      </c>
      <c r="Z30" s="16"/>
    </row>
    <row r="31" spans="2:26" s="86" customFormat="1" ht="40.200000000000003" hidden="1" customHeight="1" x14ac:dyDescent="0.25">
      <c r="B31" s="144" t="s">
        <v>93</v>
      </c>
      <c r="C31" s="148" t="s">
        <v>152</v>
      </c>
      <c r="D31" s="85" t="s">
        <v>85</v>
      </c>
      <c r="E31" s="83"/>
      <c r="F31" s="83"/>
      <c r="G31" s="137" t="str">
        <f t="shared" si="0"/>
        <v/>
      </c>
      <c r="H31" s="148" t="s">
        <v>150</v>
      </c>
      <c r="I31" s="85" t="s">
        <v>86</v>
      </c>
      <c r="J31" s="85"/>
      <c r="K31" s="84"/>
      <c r="L31" s="83"/>
      <c r="M31" s="83"/>
      <c r="N31" s="91" t="str">
        <f t="shared" ref="N31:N32" si="12">IF(ISNUMBER(E31),IF(E31+L31&gt;1,E31+L31,1),"")</f>
        <v/>
      </c>
      <c r="O31" s="91" t="str">
        <f t="shared" ref="O31:O32" si="13">IF(ISNUMBER(F31),IF(F31+M31&gt;1,F31+M31,1),"")</f>
        <v/>
      </c>
      <c r="P31" s="89" t="str">
        <f t="shared" ref="P31:P32" si="14">IF(OR(N31="",O31=""),"",N31*O31)</f>
        <v/>
      </c>
      <c r="Q31" s="85" t="s">
        <v>86</v>
      </c>
      <c r="R31" s="85"/>
      <c r="S31" s="85"/>
      <c r="T31" s="83"/>
      <c r="U31" s="83"/>
      <c r="V31" s="91" t="str">
        <f t="shared" si="6"/>
        <v/>
      </c>
      <c r="W31" s="91" t="str">
        <f t="shared" si="7"/>
        <v/>
      </c>
      <c r="X31" s="89" t="str">
        <f t="shared" si="8"/>
        <v/>
      </c>
      <c r="Z31" s="16"/>
    </row>
    <row r="32" spans="2:26" s="86" customFormat="1" ht="45.6" customHeight="1" x14ac:dyDescent="0.25">
      <c r="B32" s="144" t="s">
        <v>93</v>
      </c>
      <c r="C32" s="148" t="s">
        <v>152</v>
      </c>
      <c r="D32" s="85" t="s">
        <v>85</v>
      </c>
      <c r="E32" s="83"/>
      <c r="F32" s="83"/>
      <c r="G32" s="137" t="str">
        <f t="shared" si="0"/>
        <v/>
      </c>
      <c r="H32" s="148" t="s">
        <v>150</v>
      </c>
      <c r="I32" s="85" t="s">
        <v>86</v>
      </c>
      <c r="J32" s="85"/>
      <c r="K32" s="84"/>
      <c r="L32" s="83"/>
      <c r="M32" s="83"/>
      <c r="N32" s="91" t="str">
        <f t="shared" si="12"/>
        <v/>
      </c>
      <c r="O32" s="91" t="str">
        <f t="shared" si="13"/>
        <v/>
      </c>
      <c r="P32" s="89" t="str">
        <f t="shared" si="14"/>
        <v/>
      </c>
      <c r="Q32" s="85" t="s">
        <v>86</v>
      </c>
      <c r="R32" s="85"/>
      <c r="S32" s="85"/>
      <c r="T32" s="83"/>
      <c r="U32" s="83"/>
      <c r="V32" s="91" t="str">
        <f t="shared" si="6"/>
        <v/>
      </c>
      <c r="W32" s="91" t="str">
        <f t="shared" si="7"/>
        <v/>
      </c>
      <c r="X32" s="89" t="str">
        <f t="shared" si="8"/>
        <v/>
      </c>
      <c r="Z32" s="16"/>
    </row>
    <row r="33" spans="2:24" ht="41.4" customHeight="1" x14ac:dyDescent="0.25">
      <c r="B33" s="143" t="s">
        <v>98</v>
      </c>
      <c r="C33" s="156" t="s">
        <v>142</v>
      </c>
      <c r="D33" s="80" t="s">
        <v>145</v>
      </c>
      <c r="E33" s="83"/>
      <c r="F33" s="83"/>
      <c r="G33" s="82" t="str">
        <f t="shared" si="0"/>
        <v/>
      </c>
      <c r="H33" s="156" t="s">
        <v>169</v>
      </c>
      <c r="I33" s="171" t="s">
        <v>210</v>
      </c>
      <c r="J33" s="85"/>
      <c r="K33" s="84"/>
      <c r="L33" s="83"/>
      <c r="M33" s="83"/>
      <c r="N33" s="91" t="str">
        <f t="shared" si="1"/>
        <v/>
      </c>
      <c r="O33" s="91" t="str">
        <f t="shared" si="1"/>
        <v/>
      </c>
      <c r="P33" s="89" t="str">
        <f t="shared" ref="P33:P51" si="15">IF(OR(N33="",O33=""),"",N33*O33)</f>
        <v/>
      </c>
      <c r="Q33" s="138"/>
      <c r="R33" s="129"/>
      <c r="S33" s="85"/>
      <c r="T33" s="83"/>
      <c r="U33" s="83"/>
      <c r="V33" s="34" t="str">
        <f t="shared" si="6"/>
        <v/>
      </c>
      <c r="W33" s="34" t="str">
        <f t="shared" si="7"/>
        <v/>
      </c>
      <c r="X33" s="78" t="str">
        <f t="shared" si="8"/>
        <v/>
      </c>
    </row>
    <row r="34" spans="2:24" ht="48.6" customHeight="1" x14ac:dyDescent="0.25">
      <c r="B34" s="143" t="s">
        <v>98</v>
      </c>
      <c r="C34" s="156" t="s">
        <v>143</v>
      </c>
      <c r="D34" s="80" t="s">
        <v>211</v>
      </c>
      <c r="E34" s="83"/>
      <c r="F34" s="83"/>
      <c r="G34" s="82" t="str">
        <f t="shared" si="0"/>
        <v/>
      </c>
      <c r="H34" s="156" t="s">
        <v>170</v>
      </c>
      <c r="I34" s="171" t="s">
        <v>212</v>
      </c>
      <c r="J34" s="85"/>
      <c r="K34" s="84"/>
      <c r="L34" s="83"/>
      <c r="M34" s="83"/>
      <c r="N34" s="91" t="str">
        <f t="shared" ref="N34:O51" si="16">IF(ISNUMBER(E34),IF(E34+L34&gt;1,E34+L34,1),"")</f>
        <v/>
      </c>
      <c r="O34" s="91" t="str">
        <f t="shared" si="16"/>
        <v/>
      </c>
      <c r="P34" s="89" t="str">
        <f t="shared" si="15"/>
        <v/>
      </c>
      <c r="Q34" s="138"/>
      <c r="R34" s="129"/>
      <c r="S34" s="85"/>
      <c r="T34" s="83"/>
      <c r="U34" s="83"/>
      <c r="V34" s="34" t="str">
        <f t="shared" si="6"/>
        <v/>
      </c>
      <c r="W34" s="34" t="str">
        <f t="shared" si="7"/>
        <v/>
      </c>
      <c r="X34" s="78" t="str">
        <f t="shared" si="8"/>
        <v/>
      </c>
    </row>
    <row r="35" spans="2:24" ht="60.6" customHeight="1" x14ac:dyDescent="0.25">
      <c r="B35" s="143" t="s">
        <v>98</v>
      </c>
      <c r="C35" s="156" t="s">
        <v>146</v>
      </c>
      <c r="D35" s="80" t="s">
        <v>148</v>
      </c>
      <c r="E35" s="83"/>
      <c r="F35" s="83"/>
      <c r="G35" s="82" t="str">
        <f t="shared" si="0"/>
        <v/>
      </c>
      <c r="H35" s="156" t="s">
        <v>171</v>
      </c>
      <c r="I35" s="171" t="s">
        <v>213</v>
      </c>
      <c r="J35" s="85"/>
      <c r="K35" s="84"/>
      <c r="L35" s="83"/>
      <c r="M35" s="83"/>
      <c r="N35" s="91" t="str">
        <f t="shared" si="16"/>
        <v/>
      </c>
      <c r="O35" s="91" t="str">
        <f t="shared" si="16"/>
        <v/>
      </c>
      <c r="P35" s="89" t="str">
        <f t="shared" si="15"/>
        <v/>
      </c>
      <c r="Q35" s="138"/>
      <c r="R35" s="129"/>
      <c r="S35" s="85"/>
      <c r="T35" s="83"/>
      <c r="U35" s="83"/>
      <c r="V35" s="34" t="str">
        <f t="shared" si="6"/>
        <v/>
      </c>
      <c r="W35" s="34" t="str">
        <f t="shared" si="7"/>
        <v/>
      </c>
      <c r="X35" s="78" t="str">
        <f t="shared" si="8"/>
        <v/>
      </c>
    </row>
    <row r="36" spans="2:24" ht="51.6" customHeight="1" x14ac:dyDescent="0.25">
      <c r="B36" s="143" t="s">
        <v>98</v>
      </c>
      <c r="C36" s="156" t="s">
        <v>155</v>
      </c>
      <c r="D36" s="80" t="s">
        <v>253</v>
      </c>
      <c r="E36" s="83"/>
      <c r="F36" s="83"/>
      <c r="G36" s="82" t="str">
        <f t="shared" si="0"/>
        <v/>
      </c>
      <c r="H36" s="156" t="s">
        <v>172</v>
      </c>
      <c r="I36" s="171" t="s">
        <v>214</v>
      </c>
      <c r="J36" s="85"/>
      <c r="K36" s="84"/>
      <c r="L36" s="83"/>
      <c r="M36" s="83"/>
      <c r="N36" s="91" t="str">
        <f t="shared" si="16"/>
        <v/>
      </c>
      <c r="O36" s="91" t="str">
        <f t="shared" si="16"/>
        <v/>
      </c>
      <c r="P36" s="89" t="str">
        <f t="shared" si="15"/>
        <v/>
      </c>
      <c r="Q36" s="138"/>
      <c r="R36" s="129"/>
      <c r="S36" s="85"/>
      <c r="T36" s="83"/>
      <c r="U36" s="83"/>
      <c r="V36" s="34" t="str">
        <f t="shared" si="6"/>
        <v/>
      </c>
      <c r="W36" s="34" t="str">
        <f t="shared" si="7"/>
        <v/>
      </c>
      <c r="X36" s="78" t="str">
        <f t="shared" si="8"/>
        <v/>
      </c>
    </row>
    <row r="37" spans="2:24" s="86" customFormat="1" ht="14.4" hidden="1" x14ac:dyDescent="0.25">
      <c r="B37" s="144" t="s">
        <v>98</v>
      </c>
      <c r="C37" s="162" t="s">
        <v>144</v>
      </c>
      <c r="D37" s="85" t="s">
        <v>85</v>
      </c>
      <c r="E37" s="83"/>
      <c r="F37" s="83"/>
      <c r="G37" s="137" t="str">
        <f t="shared" si="0"/>
        <v/>
      </c>
      <c r="H37" s="156" t="s">
        <v>173</v>
      </c>
      <c r="I37" s="85" t="s">
        <v>86</v>
      </c>
      <c r="J37" s="85"/>
      <c r="K37" s="84"/>
      <c r="L37" s="83"/>
      <c r="M37" s="83"/>
      <c r="N37" s="91" t="str">
        <f t="shared" si="16"/>
        <v/>
      </c>
      <c r="O37" s="91" t="str">
        <f t="shared" si="16"/>
        <v/>
      </c>
      <c r="P37" s="89" t="str">
        <f t="shared" si="15"/>
        <v/>
      </c>
      <c r="Q37" s="85" t="s">
        <v>86</v>
      </c>
      <c r="R37" s="138"/>
      <c r="S37" s="85"/>
      <c r="T37" s="83"/>
      <c r="U37" s="83"/>
      <c r="V37" s="91" t="str">
        <f t="shared" si="6"/>
        <v/>
      </c>
      <c r="W37" s="91" t="str">
        <f t="shared" si="7"/>
        <v/>
      </c>
      <c r="X37" s="89" t="str">
        <f t="shared" si="8"/>
        <v/>
      </c>
    </row>
    <row r="38" spans="2:24" s="86" customFormat="1" ht="14.4" x14ac:dyDescent="0.25">
      <c r="B38" s="144" t="s">
        <v>98</v>
      </c>
      <c r="C38" s="162" t="s">
        <v>144</v>
      </c>
      <c r="D38" s="85" t="s">
        <v>85</v>
      </c>
      <c r="E38" s="83"/>
      <c r="F38" s="83"/>
      <c r="G38" s="137" t="str">
        <f t="shared" si="0"/>
        <v/>
      </c>
      <c r="H38" s="156" t="s">
        <v>173</v>
      </c>
      <c r="I38" s="85" t="s">
        <v>86</v>
      </c>
      <c r="J38" s="85"/>
      <c r="K38" s="84"/>
      <c r="L38" s="83"/>
      <c r="M38" s="83"/>
      <c r="N38" s="91" t="str">
        <f t="shared" si="16"/>
        <v/>
      </c>
      <c r="O38" s="91" t="str">
        <f t="shared" si="16"/>
        <v/>
      </c>
      <c r="P38" s="89" t="str">
        <f t="shared" si="15"/>
        <v/>
      </c>
      <c r="Q38" s="85" t="s">
        <v>86</v>
      </c>
      <c r="R38" s="138"/>
      <c r="S38" s="85"/>
      <c r="T38" s="83"/>
      <c r="U38" s="83"/>
      <c r="V38" s="91" t="str">
        <f t="shared" si="6"/>
        <v/>
      </c>
      <c r="W38" s="91" t="str">
        <f t="shared" si="7"/>
        <v/>
      </c>
      <c r="X38" s="89" t="str">
        <f t="shared" si="8"/>
        <v/>
      </c>
    </row>
    <row r="39" spans="2:24" ht="24" x14ac:dyDescent="0.25">
      <c r="B39" s="143" t="s">
        <v>99</v>
      </c>
      <c r="C39" s="157" t="s">
        <v>164</v>
      </c>
      <c r="D39" s="80" t="s">
        <v>179</v>
      </c>
      <c r="E39" s="83"/>
      <c r="F39" s="83"/>
      <c r="G39" s="82" t="str">
        <f t="shared" si="0"/>
        <v/>
      </c>
      <c r="H39" s="157" t="s">
        <v>174</v>
      </c>
      <c r="I39" s="171" t="s">
        <v>215</v>
      </c>
      <c r="J39" s="85"/>
      <c r="K39" s="84"/>
      <c r="L39" s="83"/>
      <c r="M39" s="83"/>
      <c r="N39" s="91" t="str">
        <f t="shared" si="16"/>
        <v/>
      </c>
      <c r="O39" s="91" t="str">
        <f t="shared" si="16"/>
        <v/>
      </c>
      <c r="P39" s="89" t="str">
        <f t="shared" si="15"/>
        <v/>
      </c>
      <c r="Q39" s="138"/>
      <c r="R39" s="129"/>
      <c r="S39" s="85"/>
      <c r="T39" s="83"/>
      <c r="U39" s="83"/>
      <c r="V39" s="34" t="str">
        <f t="shared" si="6"/>
        <v/>
      </c>
      <c r="W39" s="34" t="str">
        <f t="shared" si="7"/>
        <v/>
      </c>
      <c r="X39" s="78" t="str">
        <f t="shared" si="8"/>
        <v/>
      </c>
    </row>
    <row r="40" spans="2:24" ht="24" x14ac:dyDescent="0.25">
      <c r="B40" s="143" t="s">
        <v>99</v>
      </c>
      <c r="C40" s="157" t="s">
        <v>165</v>
      </c>
      <c r="D40" s="80" t="s">
        <v>254</v>
      </c>
      <c r="E40" s="83"/>
      <c r="F40" s="83"/>
      <c r="G40" s="82" t="str">
        <f t="shared" si="0"/>
        <v/>
      </c>
      <c r="H40" s="157" t="s">
        <v>175</v>
      </c>
      <c r="I40" s="171" t="s">
        <v>216</v>
      </c>
      <c r="J40" s="85"/>
      <c r="K40" s="84"/>
      <c r="L40" s="83"/>
      <c r="M40" s="83"/>
      <c r="N40" s="91" t="str">
        <f t="shared" si="16"/>
        <v/>
      </c>
      <c r="O40" s="91" t="str">
        <f t="shared" si="16"/>
        <v/>
      </c>
      <c r="P40" s="89" t="str">
        <f t="shared" si="15"/>
        <v/>
      </c>
      <c r="Q40" s="138"/>
      <c r="R40" s="129"/>
      <c r="S40" s="85"/>
      <c r="T40" s="83"/>
      <c r="U40" s="83"/>
      <c r="V40" s="34" t="str">
        <f t="shared" si="6"/>
        <v/>
      </c>
      <c r="W40" s="34" t="str">
        <f t="shared" si="7"/>
        <v/>
      </c>
      <c r="X40" s="78" t="str">
        <f t="shared" si="8"/>
        <v/>
      </c>
    </row>
    <row r="41" spans="2:24" ht="36" x14ac:dyDescent="0.25">
      <c r="B41" s="143" t="s">
        <v>99</v>
      </c>
      <c r="C41" s="157" t="s">
        <v>166</v>
      </c>
      <c r="D41" s="80" t="s">
        <v>181</v>
      </c>
      <c r="E41" s="83"/>
      <c r="F41" s="83"/>
      <c r="G41" s="82" t="str">
        <f t="shared" si="0"/>
        <v/>
      </c>
      <c r="H41" s="157" t="s">
        <v>176</v>
      </c>
      <c r="I41" s="171" t="s">
        <v>255</v>
      </c>
      <c r="J41" s="85"/>
      <c r="K41" s="84"/>
      <c r="L41" s="83"/>
      <c r="M41" s="83"/>
      <c r="N41" s="91" t="str">
        <f t="shared" si="16"/>
        <v/>
      </c>
      <c r="O41" s="91" t="str">
        <f t="shared" si="16"/>
        <v/>
      </c>
      <c r="P41" s="89" t="str">
        <f t="shared" si="15"/>
        <v/>
      </c>
      <c r="Q41" s="138"/>
      <c r="R41" s="129"/>
      <c r="S41" s="85"/>
      <c r="T41" s="83"/>
      <c r="U41" s="83"/>
      <c r="V41" s="34" t="str">
        <f t="shared" si="6"/>
        <v/>
      </c>
      <c r="W41" s="34" t="str">
        <f t="shared" si="7"/>
        <v/>
      </c>
      <c r="X41" s="78" t="str">
        <f t="shared" si="8"/>
        <v/>
      </c>
    </row>
    <row r="42" spans="2:24" ht="24" x14ac:dyDescent="0.25">
      <c r="B42" s="143" t="s">
        <v>99</v>
      </c>
      <c r="C42" s="157" t="s">
        <v>167</v>
      </c>
      <c r="D42" s="130" t="s">
        <v>180</v>
      </c>
      <c r="E42" s="83"/>
      <c r="F42" s="83"/>
      <c r="G42" s="131" t="str">
        <f t="shared" si="0"/>
        <v/>
      </c>
      <c r="H42" s="157" t="s">
        <v>177</v>
      </c>
      <c r="I42" s="171" t="s">
        <v>217</v>
      </c>
      <c r="J42" s="85"/>
      <c r="K42" s="84"/>
      <c r="L42" s="83"/>
      <c r="M42" s="83"/>
      <c r="N42" s="133" t="str">
        <f t="shared" si="16"/>
        <v/>
      </c>
      <c r="O42" s="133" t="str">
        <f t="shared" si="16"/>
        <v/>
      </c>
      <c r="P42" s="134" t="str">
        <f t="shared" si="15"/>
        <v/>
      </c>
      <c r="Q42" s="174"/>
      <c r="R42" s="132"/>
      <c r="S42" s="85"/>
      <c r="T42" s="83"/>
      <c r="U42" s="83"/>
      <c r="V42" s="34" t="str">
        <f t="shared" si="6"/>
        <v/>
      </c>
      <c r="W42" s="34" t="str">
        <f t="shared" si="7"/>
        <v/>
      </c>
      <c r="X42" s="78" t="str">
        <f t="shared" si="8"/>
        <v/>
      </c>
    </row>
    <row r="43" spans="2:24" ht="54.6" customHeight="1" x14ac:dyDescent="0.25">
      <c r="B43" s="143" t="s">
        <v>99</v>
      </c>
      <c r="C43" s="157" t="s">
        <v>237</v>
      </c>
      <c r="D43" s="130" t="s">
        <v>238</v>
      </c>
      <c r="E43" s="83"/>
      <c r="F43" s="83"/>
      <c r="G43" s="131" t="str">
        <f t="shared" si="0"/>
        <v/>
      </c>
      <c r="H43" s="157" t="s">
        <v>240</v>
      </c>
      <c r="I43" s="171" t="s">
        <v>257</v>
      </c>
      <c r="J43" s="85"/>
      <c r="K43" s="84"/>
      <c r="L43" s="83"/>
      <c r="M43" s="83"/>
      <c r="N43" s="133" t="str">
        <f t="shared" ref="N43:N44" si="17">IF(ISNUMBER(E43),IF(E43+L43&gt;1,E43+L43,1),"")</f>
        <v/>
      </c>
      <c r="O43" s="133" t="str">
        <f t="shared" ref="O43:O44" si="18">IF(ISNUMBER(F43),IF(F43+M43&gt;1,F43+M43,1),"")</f>
        <v/>
      </c>
      <c r="P43" s="134" t="str">
        <f t="shared" ref="P43:P44" si="19">IF(OR(N43="",O43=""),"",N43*O43)</f>
        <v/>
      </c>
      <c r="Q43" s="174"/>
      <c r="R43" s="132"/>
      <c r="S43" s="85"/>
      <c r="T43" s="83"/>
      <c r="U43" s="83"/>
      <c r="V43" s="34" t="str">
        <f t="shared" ref="V43:V44" si="20">IF(ISNUMBER($N43),IF($N43+T43&gt;1,$N43+T43,1),"")</f>
        <v/>
      </c>
      <c r="W43" s="34" t="str">
        <f t="shared" ref="W43:W44" si="21">IF(ISNUMBER($O43),IF($O43+U43&gt;1,$O43+U43,1),"")</f>
        <v/>
      </c>
      <c r="X43" s="78" t="str">
        <f t="shared" ref="X43:X44" si="22">IF(OR(V43="",W43=""),"",V43*W43)</f>
        <v/>
      </c>
    </row>
    <row r="44" spans="2:24" ht="58.8" customHeight="1" x14ac:dyDescent="0.25">
      <c r="B44" s="143" t="s">
        <v>99</v>
      </c>
      <c r="C44" s="157" t="s">
        <v>239</v>
      </c>
      <c r="D44" s="130" t="s">
        <v>256</v>
      </c>
      <c r="E44" s="83"/>
      <c r="F44" s="83"/>
      <c r="G44" s="131" t="str">
        <f t="shared" si="0"/>
        <v/>
      </c>
      <c r="H44" s="157" t="s">
        <v>241</v>
      </c>
      <c r="I44" s="171" t="s">
        <v>258</v>
      </c>
      <c r="J44" s="85"/>
      <c r="K44" s="84"/>
      <c r="L44" s="83"/>
      <c r="M44" s="83"/>
      <c r="N44" s="133" t="str">
        <f t="shared" si="17"/>
        <v/>
      </c>
      <c r="O44" s="133" t="str">
        <f t="shared" si="18"/>
        <v/>
      </c>
      <c r="P44" s="134" t="str">
        <f t="shared" si="19"/>
        <v/>
      </c>
      <c r="Q44" s="174"/>
      <c r="R44" s="132"/>
      <c r="S44" s="85"/>
      <c r="T44" s="83"/>
      <c r="U44" s="83"/>
      <c r="V44" s="34" t="str">
        <f t="shared" si="20"/>
        <v/>
      </c>
      <c r="W44" s="34" t="str">
        <f t="shared" si="21"/>
        <v/>
      </c>
      <c r="X44" s="78" t="str">
        <f t="shared" si="22"/>
        <v/>
      </c>
    </row>
    <row r="45" spans="2:24" s="86" customFormat="1" ht="14.4" hidden="1" x14ac:dyDescent="0.25">
      <c r="B45" s="99" t="s">
        <v>99</v>
      </c>
      <c r="C45" s="161" t="s">
        <v>168</v>
      </c>
      <c r="D45" s="85" t="s">
        <v>85</v>
      </c>
      <c r="E45" s="84"/>
      <c r="F45" s="84"/>
      <c r="G45" s="139" t="str">
        <f t="shared" si="0"/>
        <v/>
      </c>
      <c r="H45" s="157" t="s">
        <v>178</v>
      </c>
      <c r="I45" s="85" t="s">
        <v>86</v>
      </c>
      <c r="J45" s="85"/>
      <c r="K45" s="84"/>
      <c r="L45" s="83"/>
      <c r="M45" s="83"/>
      <c r="N45" s="133" t="str">
        <f t="shared" si="16"/>
        <v/>
      </c>
      <c r="O45" s="133" t="str">
        <f t="shared" si="16"/>
        <v/>
      </c>
      <c r="P45" s="89" t="str">
        <f t="shared" si="15"/>
        <v/>
      </c>
      <c r="Q45" s="85" t="s">
        <v>86</v>
      </c>
      <c r="R45" s="138"/>
      <c r="S45" s="85"/>
      <c r="T45" s="84"/>
      <c r="U45" s="84"/>
      <c r="V45" s="91" t="str">
        <f t="shared" si="6"/>
        <v/>
      </c>
      <c r="W45" s="91" t="str">
        <f t="shared" si="7"/>
        <v/>
      </c>
      <c r="X45" s="89" t="str">
        <f t="shared" si="8"/>
        <v/>
      </c>
    </row>
    <row r="46" spans="2:24" s="86" customFormat="1" ht="14.4" x14ac:dyDescent="0.25">
      <c r="B46" s="99" t="s">
        <v>99</v>
      </c>
      <c r="C46" s="161" t="s">
        <v>168</v>
      </c>
      <c r="D46" s="85" t="s">
        <v>85</v>
      </c>
      <c r="E46" s="84"/>
      <c r="F46" s="84"/>
      <c r="G46" s="139" t="str">
        <f t="shared" si="0"/>
        <v/>
      </c>
      <c r="H46" s="157" t="s">
        <v>178</v>
      </c>
      <c r="I46" s="85" t="s">
        <v>86</v>
      </c>
      <c r="J46" s="85"/>
      <c r="K46" s="84"/>
      <c r="L46" s="83"/>
      <c r="M46" s="83"/>
      <c r="N46" s="133" t="str">
        <f t="shared" si="16"/>
        <v/>
      </c>
      <c r="O46" s="133" t="str">
        <f t="shared" si="16"/>
        <v/>
      </c>
      <c r="P46" s="89" t="str">
        <f t="shared" si="15"/>
        <v/>
      </c>
      <c r="Q46" s="85" t="s">
        <v>86</v>
      </c>
      <c r="R46" s="138"/>
      <c r="S46" s="85"/>
      <c r="T46" s="84"/>
      <c r="U46" s="84"/>
      <c r="V46" s="91" t="str">
        <f t="shared" si="6"/>
        <v/>
      </c>
      <c r="W46" s="91" t="str">
        <f t="shared" si="7"/>
        <v/>
      </c>
      <c r="X46" s="89" t="str">
        <f t="shared" si="8"/>
        <v/>
      </c>
    </row>
    <row r="47" spans="2:24" ht="48" x14ac:dyDescent="0.25">
      <c r="B47" s="145" t="s">
        <v>100</v>
      </c>
      <c r="C47" s="158" t="s">
        <v>182</v>
      </c>
      <c r="D47" s="80" t="s">
        <v>183</v>
      </c>
      <c r="E47" s="84"/>
      <c r="F47" s="84"/>
      <c r="G47" s="131" t="str">
        <f t="shared" si="0"/>
        <v/>
      </c>
      <c r="H47" s="158" t="s">
        <v>187</v>
      </c>
      <c r="I47" s="171" t="s">
        <v>218</v>
      </c>
      <c r="J47" s="85"/>
      <c r="K47" s="84"/>
      <c r="L47" s="83"/>
      <c r="M47" s="83"/>
      <c r="N47" s="133" t="str">
        <f t="shared" si="16"/>
        <v/>
      </c>
      <c r="O47" s="133" t="str">
        <f t="shared" si="16"/>
        <v/>
      </c>
      <c r="P47" s="89" t="str">
        <f t="shared" si="15"/>
        <v/>
      </c>
      <c r="Q47" s="138"/>
      <c r="R47" s="129"/>
      <c r="S47" s="85"/>
      <c r="T47" s="84"/>
      <c r="U47" s="84"/>
      <c r="V47" s="34" t="str">
        <f t="shared" si="6"/>
        <v/>
      </c>
      <c r="W47" s="34" t="str">
        <f t="shared" si="7"/>
        <v/>
      </c>
      <c r="X47" s="78" t="str">
        <f t="shared" si="8"/>
        <v/>
      </c>
    </row>
    <row r="48" spans="2:24" ht="47.4" customHeight="1" x14ac:dyDescent="0.25">
      <c r="B48" s="145" t="s">
        <v>100</v>
      </c>
      <c r="C48" s="158" t="s">
        <v>242</v>
      </c>
      <c r="D48" s="80" t="s">
        <v>219</v>
      </c>
      <c r="E48" s="84"/>
      <c r="F48" s="84"/>
      <c r="G48" s="131" t="str">
        <f t="shared" si="0"/>
        <v/>
      </c>
      <c r="H48" s="158" t="s">
        <v>189</v>
      </c>
      <c r="I48" s="171" t="s">
        <v>220</v>
      </c>
      <c r="J48" s="85"/>
      <c r="K48" s="84"/>
      <c r="L48" s="83"/>
      <c r="M48" s="83"/>
      <c r="N48" s="133" t="str">
        <f t="shared" si="16"/>
        <v/>
      </c>
      <c r="O48" s="133" t="str">
        <f t="shared" si="16"/>
        <v/>
      </c>
      <c r="P48" s="89" t="str">
        <f t="shared" si="15"/>
        <v/>
      </c>
      <c r="Q48" s="138"/>
      <c r="R48" s="129"/>
      <c r="S48" s="85"/>
      <c r="T48" s="84"/>
      <c r="U48" s="84"/>
      <c r="V48" s="34" t="str">
        <f t="shared" si="6"/>
        <v/>
      </c>
      <c r="W48" s="34" t="str">
        <f t="shared" si="7"/>
        <v/>
      </c>
      <c r="X48" s="78" t="str">
        <f t="shared" si="8"/>
        <v/>
      </c>
    </row>
    <row r="49" spans="2:24" ht="100.2" customHeight="1" x14ac:dyDescent="0.25">
      <c r="B49" s="145" t="s">
        <v>100</v>
      </c>
      <c r="C49" s="158" t="s">
        <v>243</v>
      </c>
      <c r="D49" s="80" t="s">
        <v>186</v>
      </c>
      <c r="E49" s="84"/>
      <c r="F49" s="84"/>
      <c r="G49" s="131" t="str">
        <f t="shared" si="0"/>
        <v/>
      </c>
      <c r="H49" s="158" t="s">
        <v>190</v>
      </c>
      <c r="I49" s="171" t="s">
        <v>221</v>
      </c>
      <c r="J49" s="85"/>
      <c r="K49" s="84"/>
      <c r="L49" s="83"/>
      <c r="M49" s="83"/>
      <c r="N49" s="133" t="str">
        <f t="shared" si="16"/>
        <v/>
      </c>
      <c r="O49" s="133" t="str">
        <f t="shared" si="16"/>
        <v/>
      </c>
      <c r="P49" s="89" t="str">
        <f t="shared" si="15"/>
        <v/>
      </c>
      <c r="Q49" s="138"/>
      <c r="R49" s="129"/>
      <c r="S49" s="85"/>
      <c r="T49" s="84"/>
      <c r="U49" s="84"/>
      <c r="V49" s="34" t="str">
        <f t="shared" si="6"/>
        <v/>
      </c>
      <c r="W49" s="34" t="str">
        <f t="shared" si="7"/>
        <v/>
      </c>
      <c r="X49" s="78" t="str">
        <f t="shared" si="8"/>
        <v/>
      </c>
    </row>
    <row r="50" spans="2:24" s="86" customFormat="1" ht="14.4" x14ac:dyDescent="0.25">
      <c r="B50" s="99" t="s">
        <v>100</v>
      </c>
      <c r="C50" s="160" t="s">
        <v>185</v>
      </c>
      <c r="D50" s="85" t="s">
        <v>85</v>
      </c>
      <c r="E50" s="84"/>
      <c r="F50" s="84"/>
      <c r="G50" s="139" t="str">
        <f t="shared" si="0"/>
        <v/>
      </c>
      <c r="H50" s="158" t="s">
        <v>188</v>
      </c>
      <c r="I50" s="85" t="s">
        <v>86</v>
      </c>
      <c r="J50" s="138"/>
      <c r="K50" s="84"/>
      <c r="L50" s="83"/>
      <c r="M50" s="83"/>
      <c r="N50" s="133" t="str">
        <f t="shared" si="16"/>
        <v/>
      </c>
      <c r="O50" s="133" t="str">
        <f t="shared" si="16"/>
        <v/>
      </c>
      <c r="P50" s="89" t="str">
        <f t="shared" si="15"/>
        <v/>
      </c>
      <c r="Q50" s="85" t="s">
        <v>86</v>
      </c>
      <c r="R50" s="138"/>
      <c r="S50" s="85"/>
      <c r="T50" s="84"/>
      <c r="U50" s="84"/>
      <c r="V50" s="91" t="str">
        <f t="shared" si="6"/>
        <v/>
      </c>
      <c r="W50" s="91" t="str">
        <f t="shared" si="7"/>
        <v/>
      </c>
      <c r="X50" s="89" t="str">
        <f t="shared" si="8"/>
        <v/>
      </c>
    </row>
    <row r="51" spans="2:24" s="86" customFormat="1" ht="14.4" x14ac:dyDescent="0.25">
      <c r="B51" s="99" t="s">
        <v>100</v>
      </c>
      <c r="C51" s="160" t="s">
        <v>185</v>
      </c>
      <c r="D51" s="85" t="s">
        <v>85</v>
      </c>
      <c r="E51" s="84"/>
      <c r="F51" s="84"/>
      <c r="G51" s="137" t="str">
        <f t="shared" si="0"/>
        <v/>
      </c>
      <c r="H51" s="158" t="s">
        <v>188</v>
      </c>
      <c r="I51" s="85" t="s">
        <v>86</v>
      </c>
      <c r="J51" s="138"/>
      <c r="K51" s="84"/>
      <c r="L51" s="84"/>
      <c r="M51" s="84"/>
      <c r="N51" s="91" t="str">
        <f t="shared" si="16"/>
        <v/>
      </c>
      <c r="O51" s="91" t="str">
        <f t="shared" si="16"/>
        <v/>
      </c>
      <c r="P51" s="89" t="str">
        <f t="shared" si="15"/>
        <v/>
      </c>
      <c r="Q51" s="85" t="s">
        <v>86</v>
      </c>
      <c r="R51" s="138"/>
      <c r="S51" s="85"/>
      <c r="T51" s="84"/>
      <c r="U51" s="84"/>
      <c r="V51" s="91" t="str">
        <f t="shared" si="6"/>
        <v/>
      </c>
      <c r="W51" s="91" t="str">
        <f t="shared" si="7"/>
        <v/>
      </c>
      <c r="X51" s="89" t="str">
        <f t="shared" si="8"/>
        <v/>
      </c>
    </row>
    <row r="52" spans="2:24" x14ac:dyDescent="0.25">
      <c r="K52" s="135"/>
    </row>
  </sheetData>
  <sheetProtection algorithmName="SHA-512" hashValue="cUbiULVmXOtQgtb0PehnP6pzJTErQKW0mjxTBkN5+Y5tAnRUUM4nKyCJiJRfkJHiAk7tfUpaMRmcsYAimW7crg==" saltValue="vHYe5PgrXcwvYGfMUodZQw==" spinCount="100000" sheet="1" formatCells="0" formatColumns="0" formatRows="0" insertRows="0" deleteRows="0" autoFilter="0" pivotTables="0"/>
  <autoFilter ref="B9:X51" xr:uid="{EADDE266-30FC-4C18-97E9-C25A2AE6161C}"/>
  <mergeCells count="8">
    <mergeCell ref="Q8:U8"/>
    <mergeCell ref="V8:X8"/>
    <mergeCell ref="B1:I1"/>
    <mergeCell ref="B8:D8"/>
    <mergeCell ref="E8:G8"/>
    <mergeCell ref="H8:M8"/>
    <mergeCell ref="N8:P8"/>
    <mergeCell ref="B3:I3"/>
  </mergeCells>
  <phoneticPr fontId="30" type="noConversion"/>
  <conditionalFormatting sqref="G10:G51 P10:P51 X10:X51">
    <cfRule type="cellIs" dxfId="9" priority="27" operator="between">
      <formula>4</formula>
      <formula>7.99</formula>
    </cfRule>
    <cfRule type="cellIs" dxfId="8" priority="28" operator="between">
      <formula>1</formula>
      <formula>3.99</formula>
    </cfRule>
  </conditionalFormatting>
  <conditionalFormatting sqref="G10:G51">
    <cfRule type="containsBlanks" dxfId="7" priority="25">
      <formula>LEN(TRIM(G10))=0</formula>
    </cfRule>
  </conditionalFormatting>
  <conditionalFormatting sqref="K10:K52">
    <cfRule type="containsText" dxfId="6" priority="29" operator="containsText" text="Bajo">
      <formula>NOT(ISERROR(SEARCH("Bajo",K10)))</formula>
    </cfRule>
    <cfRule type="containsText" dxfId="5" priority="30" operator="containsText" text="Medio">
      <formula>NOT(ISERROR(SEARCH("Medio",K10)))</formula>
    </cfRule>
    <cfRule type="containsText" dxfId="4" priority="31" operator="containsText" text="Alto">
      <formula>NOT(ISERROR(SEARCH("Alto",K10)))</formula>
    </cfRule>
  </conditionalFormatting>
  <conditionalFormatting sqref="P10:P51 G10:G51 X10:X51">
    <cfRule type="cellIs" dxfId="3" priority="26" operator="between">
      <formula>8</formula>
      <formula>16</formula>
    </cfRule>
  </conditionalFormatting>
  <conditionalFormatting sqref="P30:P32">
    <cfRule type="cellIs" dxfId="2" priority="10" operator="between">
      <formula>8</formula>
      <formula>16</formula>
    </cfRule>
    <cfRule type="cellIs" dxfId="1" priority="11" operator="between">
      <formula>4</formula>
      <formula>7.99</formula>
    </cfRule>
    <cfRule type="cellIs" dxfId="0" priority="12" operator="between">
      <formula>1</formula>
      <formula>3.99</formula>
    </cfRule>
  </conditionalFormatting>
  <dataValidations count="5">
    <dataValidation type="list" allowBlank="1" showInputMessage="1" showErrorMessage="1" sqref="T10:U51 L10:M51" xr:uid="{CF747947-A464-4030-8314-19BC15327272}">
      <formula1>$AA$4:$AA$7</formula1>
    </dataValidation>
    <dataValidation type="list" allowBlank="1" showInputMessage="1" showErrorMessage="1" sqref="K10:K52" xr:uid="{C54BDE7B-DCEE-4035-A497-1E20AC06E63C}">
      <formula1>$O$3:$O$5</formula1>
    </dataValidation>
    <dataValidation type="list" allowBlank="1" showInputMessage="1" showErrorMessage="1" sqref="E10:F51" xr:uid="{ECD642AC-F270-4B47-80F8-4C7DF39F3023}">
      <formula1>$Z$4:$Z$7</formula1>
    </dataValidation>
    <dataValidation type="list" allowBlank="1" showInputMessage="1" showErrorMessage="1" sqref="J10:J49" xr:uid="{0FA53060-86D0-4E80-9094-10918F8BAAF3}">
      <formula1>$N$3:$N$4</formula1>
    </dataValidation>
    <dataValidation type="date" allowBlank="1" showInputMessage="1" showErrorMessage="1" sqref="S10:S51" xr:uid="{0AB0C040-B213-4C6E-8023-316B99A671B5}">
      <formula1>44287</formula1>
      <formula2>46022</formula2>
    </dataValidation>
  </dataValidations>
  <pageMargins left="0.70866141732283472" right="0.70866141732283472" top="0.74803149606299213" bottom="0.74803149606299213" header="0.31496062992125984" footer="0.31496062992125984"/>
  <pageSetup paperSize="9" scale="21"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0A547-A1D1-49F3-87FB-6FDE09031961}">
  <dimension ref="A1:H5"/>
  <sheetViews>
    <sheetView workbookViewId="0">
      <selection activeCell="H4" sqref="H4"/>
    </sheetView>
  </sheetViews>
  <sheetFormatPr baseColWidth="10" defaultRowHeight="14.4" x14ac:dyDescent="0.3"/>
  <sheetData>
    <row r="1" spans="1:8" ht="86.4" x14ac:dyDescent="0.3">
      <c r="A1" s="172" t="s">
        <v>323</v>
      </c>
      <c r="B1" s="172" t="s">
        <v>324</v>
      </c>
      <c r="C1" s="172" t="s">
        <v>325</v>
      </c>
      <c r="D1" s="172" t="s">
        <v>326</v>
      </c>
      <c r="E1" s="172" t="s">
        <v>327</v>
      </c>
      <c r="F1" s="172" t="s">
        <v>328</v>
      </c>
      <c r="G1" s="172" t="s">
        <v>329</v>
      </c>
      <c r="H1" s="172" t="s">
        <v>330</v>
      </c>
    </row>
    <row r="2" spans="1:8" x14ac:dyDescent="0.3">
      <c r="A2" s="146" t="s">
        <v>93</v>
      </c>
      <c r="B2">
        <f>COUNTIF(Indicador_Riesgo_Ent.Privada!B:B,Métodos_Gestión_Entid_Privada!A8)-2</f>
        <v>21</v>
      </c>
      <c r="C2" s="173">
        <f>COUNTIFS(Indicador_Riesgo_Ent.Privada!B:B,Métodos_Gestión_Entid_Privada!A8,Indicador_Riesgo_Ent.Privada!J:J,"Sí")</f>
        <v>0</v>
      </c>
      <c r="D2" s="173">
        <f>COUNTIFS(Indicador_Riesgo_Ent.Privada!B:B,Métodos_Gestión_Entid_Privada!A8,Indicador_Riesgo_Ent.Privada!J:J,"No")</f>
        <v>0</v>
      </c>
      <c r="E2">
        <f>B2-C2-D2</f>
        <v>21</v>
      </c>
      <c r="F2">
        <f>B2-COUNTIFS(Indicador_Riesgo_Ent.Privada!B:B,Métodos_Gestión_Entid_Privada!A8,Indicador_Riesgo_Ent.Privada!Q:Q,"")</f>
        <v>0</v>
      </c>
      <c r="G2">
        <f>IF(AND(D2=B2,F2=0),1,0)</f>
        <v>0</v>
      </c>
      <c r="H2" t="str">
        <f>IF(OR(E2&lt;&gt;0,G2=1),"Incompleto","Aplica")</f>
        <v>Incompleto</v>
      </c>
    </row>
    <row r="3" spans="1:8" x14ac:dyDescent="0.3">
      <c r="A3" s="156" t="s">
        <v>98</v>
      </c>
      <c r="B3">
        <f>COUNTIF(Indicador_Riesgo_Ent.Privada!B:B,Métodos_Gestión_Entid_Privada!A9)-2</f>
        <v>4</v>
      </c>
      <c r="C3">
        <f>COUNTIFS(Indicador_Riesgo_Ent.Privada!B:B,Métodos_Gestión_Entid_Privada!A9,Indicador_Riesgo_Ent.Privada!J:J,"Sí")</f>
        <v>0</v>
      </c>
      <c r="D3" s="173">
        <f>COUNTIFS(Indicador_Riesgo_Ent.Privada!B:B,Métodos_Gestión_Entid_Privada!A9,Indicador_Riesgo_Ent.Privada!J:J,"No")</f>
        <v>0</v>
      </c>
      <c r="E3">
        <f t="shared" ref="E3:E5" si="0">B3-C3-D3</f>
        <v>4</v>
      </c>
      <c r="F3">
        <f>B3-COUNTIFS(Indicador_Riesgo_Ent.Privada!B:B,Métodos_Gestión_Entid_Privada!A9,Indicador_Riesgo_Ent.Privada!Q:Q,"")</f>
        <v>0</v>
      </c>
      <c r="G3">
        <f t="shared" ref="G3:G5" si="1">IF(AND(D3=B3,F3=0),1,0)</f>
        <v>0</v>
      </c>
      <c r="H3" t="str">
        <f t="shared" ref="H3:H5" si="2">IF(OR(E3&lt;&gt;0,G3=1),"Incompleto","Aplica")</f>
        <v>Incompleto</v>
      </c>
    </row>
    <row r="4" spans="1:8" x14ac:dyDescent="0.3">
      <c r="A4" s="154" t="s">
        <v>99</v>
      </c>
      <c r="B4">
        <f>COUNTIF(Indicador_Riesgo_Ent.Privada!B:B,Métodos_Gestión_Entid_Privada!A10)-2</f>
        <v>6</v>
      </c>
      <c r="C4">
        <f>COUNTIFS(Indicador_Riesgo_Ent.Privada!B:B,Métodos_Gestión_Entid_Privada!A10,Indicador_Riesgo_Ent.Privada!J:J,"Sí")</f>
        <v>0</v>
      </c>
      <c r="D4" s="173">
        <f>COUNTIFS(Indicador_Riesgo_Ent.Privada!B:B,Métodos_Gestión_Entid_Privada!A10,Indicador_Riesgo_Ent.Privada!J:J,"No")</f>
        <v>0</v>
      </c>
      <c r="E4">
        <f t="shared" si="0"/>
        <v>6</v>
      </c>
      <c r="F4">
        <f>B4-COUNTIFS(Indicador_Riesgo_Ent.Privada!B:B,Métodos_Gestión_Entid_Privada!A10,Indicador_Riesgo_Ent.Privada!Q:Q,"")</f>
        <v>0</v>
      </c>
      <c r="G4">
        <f t="shared" si="1"/>
        <v>0</v>
      </c>
      <c r="H4" t="str">
        <f t="shared" si="2"/>
        <v>Incompleto</v>
      </c>
    </row>
    <row r="5" spans="1:8" x14ac:dyDescent="0.3">
      <c r="A5" s="155" t="s">
        <v>100</v>
      </c>
      <c r="B5">
        <f>COUNTIF(Indicador_Riesgo_Ent.Privada!B:B,Métodos_Gestión_Entid_Privada!A11)-2</f>
        <v>3</v>
      </c>
      <c r="C5">
        <f>COUNTIFS(Indicador_Riesgo_Ent.Privada!B:B,Métodos_Gestión_Entid_Privada!A11,Indicador_Riesgo_Ent.Privada!J:J,"Sí")</f>
        <v>0</v>
      </c>
      <c r="D5" s="173">
        <f>COUNTIFS(Indicador_Riesgo_Ent.Privada!B:B,Métodos_Gestión_Entid_Privada!A11,Indicador_Riesgo_Ent.Privada!J:J,"No")</f>
        <v>0</v>
      </c>
      <c r="E5">
        <f t="shared" si="0"/>
        <v>3</v>
      </c>
      <c r="F5">
        <f>B5-COUNTIFS(Indicador_Riesgo_Ent.Privada!B:B,Métodos_Gestión_Entid_Privada!A11,Indicador_Riesgo_Ent.Privada!Q:Q,"")</f>
        <v>0</v>
      </c>
      <c r="G5">
        <f t="shared" si="1"/>
        <v>0</v>
      </c>
      <c r="H5" t="str">
        <f t="shared" si="2"/>
        <v>Incompleto</v>
      </c>
    </row>
  </sheetData>
  <sheetProtection algorithmName="SHA-512" hashValue="RB90VmIKxZd6+R4dnzOmDecZ/n8+TdzqNLDBDVWaSRHOzeDytqxSg3cZSH+w/j/YoTGgDo8sCz2GiwN16pTEbQ==" saltValue="JFma+oH7BtxxWJaxAPzyc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93B1C79B3CD24992F3C92B52EB7D79" ma:contentTypeVersion="1" ma:contentTypeDescription="Crear nuevo documento." ma:contentTypeScope="" ma:versionID="c09f17af5a752be755ab5f087147c521">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18F7F36-1D64-4D76-810C-D1C15A74FD89}"/>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21</vt:i4>
      </vt:variant>
    </vt:vector>
  </HeadingPairs>
  <TitlesOfParts>
    <vt:vector size="26" baseType="lpstr">
      <vt:lpstr>Introducción</vt:lpstr>
      <vt:lpstr>Resultados</vt:lpstr>
      <vt:lpstr>Métodos_Gestión_Entid_Privada</vt:lpstr>
      <vt:lpstr>Indicador_Riesgo_Ent.Privada</vt:lpstr>
      <vt:lpstr>Aux</vt:lpstr>
      <vt:lpstr>Introducción!_ftn2</vt:lpstr>
      <vt:lpstr>Indicador_Riesgo_Ent.Privada!Área_de_impresión</vt:lpstr>
      <vt:lpstr>Resultados!Área_de_impresión</vt:lpstr>
      <vt:lpstr>RAN.CP.R1</vt:lpstr>
      <vt:lpstr>RAN.CP.R5</vt:lpstr>
      <vt:lpstr>RAN.CP.R6</vt:lpstr>
      <vt:lpstr>RAN.CP.R7</vt:lpstr>
      <vt:lpstr>RAN.CP4.CAT</vt:lpstr>
      <vt:lpstr>RAN.CP4.CET</vt:lpstr>
      <vt:lpstr>RAN.CP5.CAT</vt:lpstr>
      <vt:lpstr>RAN.CP5.CET</vt:lpstr>
      <vt:lpstr>RAN.CP6.CAT</vt:lpstr>
      <vt:lpstr>RAN.CP6.CET</vt:lpstr>
      <vt:lpstr>RAN.CP7.CAT</vt:lpstr>
      <vt:lpstr>RAN.CP7.CET</vt:lpstr>
      <vt:lpstr>Indicador_Riesgo_Ent.Privada!RAN.S.R8</vt:lpstr>
      <vt:lpstr>RANCPR1</vt:lpstr>
      <vt:lpstr>RANCPR5</vt:lpstr>
      <vt:lpstr>RANCPR6</vt:lpstr>
      <vt:lpstr>RANCPR7</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fraude - Proyectos</dc:title>
  <dc:subject/>
  <dc:creator/>
  <cp:keywords/>
  <dc:description/>
  <cp:lastModifiedBy/>
  <cp:revision/>
  <dcterms:created xsi:type="dcterms:W3CDTF">2015-06-05T18:19:34Z</dcterms:created>
  <dcterms:modified xsi:type="dcterms:W3CDTF">2024-06-10T11:02:05Z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0x010100E393B1C79B3CD24992F3C92B52EB7D79</vt:lpwstr>
  </property>
  <property fmtid="{D5CDD505-2E9C-101B-9397-08002B2CF9AE}" pid="3" name="MediaServiceImageTags">
    <vt:lpwstr/>
  </property>
  <property fmtid="{D5CDD505-2E9C-101B-9397-08002B2CF9AE}" pid="4" name="Revisada">
    <vt:bool>true</vt:bool>
  </property>
</Properties>
</file>